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10.09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<sst xmlns="http://schemas.openxmlformats.org/spreadsheetml/2006/main" count="142" uniqueCount="43">
  <si>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</si>
  <si>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</si>
  <si>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</si>
  <si>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</si>
  <si>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</si>
  <si>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</si>
  <si>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</si>
  <si>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</si>
  <si>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</si>
  <si>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</si>
  <si>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</si>
  <si>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</si>
  <si>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</si>
  <si>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</si>
  <si>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</si>
  <si>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</si>
  <si>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</si>
  <si>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</si>
  <si>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</si>
  <si>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</si>
  <si>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</si>
  <si>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</si>
  <si>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</si>
  <si>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</si>
  <si>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</si>
  <si>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</si>
  <si>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</si>
  <si>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</si>
  <si>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</si>
  <si>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</si>
  <si>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</si>
  <si>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</si>
  <si>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</si>
  <si>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</si>
  <si>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</si>
  <si>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</si>
  <si>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</si>
  <si>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</si>
  <si>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</si>
  <si>
    <t>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</si>
  <si>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</si>
  <si>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 xml:space="preserve">Наблюдение репродуктивных планов населения в 2017 г. 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</si>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</sst>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0" fontId="49" fillId="0" borderId="18" xfId="0" applyFont="1" applyBorder="1" applyAlignment="1">
      <alignment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9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7" fillId="0" borderId="0" xfId="0" applyFont="1" applyAlignment="1">
      <alignment/>
    </xf>
    <xf numFmtId="0" fontId="51" fillId="0" borderId="25" xfId="0" applyFont="1" applyFill="1" applyBorder="1" applyAlignment="1">
      <alignment horizontal="right" vertical="center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wrapText="1"/>
    </xf>
    <xf numFmtId="1" fontId="55" fillId="0" borderId="28" xfId="0" applyNumberFormat="1" applyFont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right" vertical="center" wrapText="1"/>
    </xf>
    <xf numFmtId="0" fontId="51" fillId="0" borderId="30" xfId="0" applyFont="1" applyFill="1" applyBorder="1" applyAlignment="1">
      <alignment horizontal="right" vertical="center" wrapText="1"/>
    </xf>
    <xf numFmtId="0" fontId="51" fillId="0" borderId="31" xfId="0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left" wrapText="1"/>
    </xf>
    <xf numFmtId="0" fontId="51" fillId="0" borderId="35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56" fillId="0" borderId="41" xfId="0" applyFont="1" applyFill="1" applyBorder="1" applyAlignment="1">
      <alignment horizontal="right" vertical="center" wrapText="1"/>
    </xf>
    <xf numFmtId="0" fontId="56" fillId="0" borderId="42" xfId="0" applyFont="1" applyFill="1" applyBorder="1" applyAlignment="1">
      <alignment horizontal="right" vertical="center" wrapText="1"/>
    </xf>
    <xf numFmtId="0" fontId="56" fillId="0" borderId="43" xfId="0" applyFont="1" applyFill="1" applyBorder="1" applyAlignment="1">
      <alignment horizontal="right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4" fontId="49" fillId="0" borderId="48" xfId="0" applyNumberFormat="1" applyFont="1" applyBorder="1" applyAlignment="1">
      <alignment horizontal="center" vertical="center" wrapText="1"/>
    </xf>
    <xf numFmtId="4" fontId="49" fillId="0" borderId="33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8"/>
  <sheetViews>
    <sheetView tabSelected="1" zoomScale="70" zoomScaleNormal="70" zoomScalePageLayoutView="0" workbookViewId="0" topLeftCell="A1">
      <selection activeCell="D131" sqref="D131:E131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112" t="s">
        <v>34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42" customHeight="1">
      <c r="B3" s="38"/>
      <c r="C3" s="39"/>
      <c r="D3" s="39"/>
      <c r="E3" s="39"/>
      <c r="F3" s="39"/>
      <c r="G3" s="39"/>
      <c r="H3" s="39"/>
      <c r="I3" s="76">
        <v>42988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113" t="s">
        <v>4</v>
      </c>
      <c r="C5" s="108" t="s">
        <v>7</v>
      </c>
      <c r="D5" s="108" t="s">
        <v>23</v>
      </c>
      <c r="E5" s="108" t="s">
        <v>0</v>
      </c>
      <c r="F5" s="115" t="s">
        <v>1</v>
      </c>
      <c r="G5" s="108" t="s">
        <v>2</v>
      </c>
      <c r="H5" s="108" t="s">
        <v>3</v>
      </c>
      <c r="I5" s="108" t="s">
        <v>5</v>
      </c>
      <c r="J5" s="110" t="s">
        <v>24</v>
      </c>
      <c r="K5" s="111"/>
    </row>
    <row r="6" spans="1:11" ht="96" customHeight="1">
      <c r="A6" s="2"/>
      <c r="B6" s="114"/>
      <c r="C6" s="109"/>
      <c r="D6" s="109"/>
      <c r="E6" s="109"/>
      <c r="F6" s="116"/>
      <c r="G6" s="109"/>
      <c r="H6" s="109"/>
      <c r="I6" s="109"/>
      <c r="J6" s="41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40">
        <v>11</v>
      </c>
      <c r="K7" s="13">
        <v>12</v>
      </c>
    </row>
    <row r="8" spans="1:11" ht="15.75" customHeight="1">
      <c r="A8" s="9"/>
      <c r="B8" s="89" t="s">
        <v>35</v>
      </c>
      <c r="C8" s="90"/>
      <c r="D8" s="90"/>
      <c r="E8" s="90"/>
      <c r="F8" s="90"/>
      <c r="G8" s="90"/>
      <c r="H8" s="90"/>
      <c r="I8" s="90"/>
      <c r="J8" s="90"/>
      <c r="K8" s="57"/>
    </row>
    <row r="9" spans="1:11" ht="15.75">
      <c r="A9" s="9"/>
      <c r="B9" s="92" t="s">
        <v>6</v>
      </c>
      <c r="C9" s="85" t="s">
        <v>37</v>
      </c>
      <c r="D9" s="19" t="s">
        <v>17</v>
      </c>
      <c r="E9" s="78"/>
      <c r="F9" s="36"/>
      <c r="G9" s="46"/>
      <c r="H9" s="46"/>
      <c r="I9" s="46"/>
      <c r="J9" s="47"/>
      <c r="K9" s="58"/>
    </row>
    <row r="10" spans="1:11" ht="15.75">
      <c r="A10" s="9"/>
      <c r="B10" s="93"/>
      <c r="C10" s="86"/>
      <c r="D10" s="20" t="s">
        <v>18</v>
      </c>
      <c r="E10" s="77"/>
      <c r="F10" s="22"/>
      <c r="G10" s="48"/>
      <c r="H10" s="48"/>
      <c r="I10" s="48"/>
      <c r="J10" s="49"/>
      <c r="K10" s="58"/>
    </row>
    <row r="11" spans="1:11" ht="15.75">
      <c r="A11" s="9"/>
      <c r="B11" s="93"/>
      <c r="C11" s="86"/>
      <c r="D11" s="20" t="s">
        <v>19</v>
      </c>
      <c r="E11" s="77"/>
      <c r="F11" s="22"/>
      <c r="G11" s="48"/>
      <c r="H11" s="48"/>
      <c r="I11" s="48"/>
      <c r="J11" s="49"/>
      <c r="K11" s="58"/>
    </row>
    <row r="12" spans="1:11" ht="15.75">
      <c r="A12" s="9"/>
      <c r="B12" s="94"/>
      <c r="C12" s="87"/>
      <c r="D12" s="20" t="s">
        <v>20</v>
      </c>
      <c r="E12" s="77">
        <v>1</v>
      </c>
      <c r="F12" s="54">
        <v>18701.29</v>
      </c>
      <c r="G12" s="48"/>
      <c r="H12" s="48">
        <v>1</v>
      </c>
      <c r="I12" s="48"/>
      <c r="J12" s="49"/>
      <c r="K12" s="58"/>
    </row>
    <row r="13" spans="1:11" ht="16.5" thickBot="1">
      <c r="A13" s="9"/>
      <c r="B13" s="82" t="s">
        <v>21</v>
      </c>
      <c r="C13" s="83"/>
      <c r="D13" s="84"/>
      <c r="E13" s="30">
        <f aca="true" t="shared" si="0" ref="E13:J13">SUM(E9:E12)</f>
        <v>1</v>
      </c>
      <c r="F13" s="31">
        <f t="shared" si="0"/>
        <v>18701.29</v>
      </c>
      <c r="G13" s="44">
        <f t="shared" si="0"/>
        <v>0</v>
      </c>
      <c r="H13" s="44">
        <f t="shared" si="0"/>
        <v>1</v>
      </c>
      <c r="I13" s="44">
        <f t="shared" si="0"/>
        <v>0</v>
      </c>
      <c r="J13" s="45">
        <f t="shared" si="0"/>
        <v>0</v>
      </c>
      <c r="K13" s="59"/>
    </row>
    <row r="14" spans="1:11" ht="16.5" thickBot="1">
      <c r="A14" s="9"/>
      <c r="B14" s="35"/>
      <c r="C14" s="32"/>
      <c r="D14" s="32"/>
      <c r="E14" s="33"/>
      <c r="F14" s="34"/>
      <c r="G14" s="53"/>
      <c r="H14" s="53"/>
      <c r="I14" s="53"/>
      <c r="J14" s="53"/>
      <c r="K14" s="60"/>
    </row>
    <row r="15" spans="1:11" ht="15.75" customHeight="1">
      <c r="A15" s="9"/>
      <c r="B15" s="89" t="s">
        <v>36</v>
      </c>
      <c r="C15" s="90"/>
      <c r="D15" s="90"/>
      <c r="E15" s="90"/>
      <c r="F15" s="90"/>
      <c r="G15" s="90"/>
      <c r="H15" s="90"/>
      <c r="I15" s="90"/>
      <c r="J15" s="91"/>
      <c r="K15" s="57"/>
    </row>
    <row r="16" spans="1:11" ht="15.75">
      <c r="A16" s="9"/>
      <c r="B16" s="92" t="s">
        <v>6</v>
      </c>
      <c r="C16" s="85" t="s">
        <v>9</v>
      </c>
      <c r="D16" s="19" t="s">
        <v>17</v>
      </c>
      <c r="E16" s="78"/>
      <c r="F16" s="36"/>
      <c r="G16" s="46"/>
      <c r="H16" s="46"/>
      <c r="I16" s="46"/>
      <c r="J16" s="47"/>
      <c r="K16" s="58"/>
    </row>
    <row r="17" spans="1:11" ht="15.75">
      <c r="A17" s="9"/>
      <c r="B17" s="93"/>
      <c r="C17" s="86"/>
      <c r="D17" s="20" t="s">
        <v>18</v>
      </c>
      <c r="E17" s="77">
        <v>6</v>
      </c>
      <c r="F17" s="22">
        <v>41466.8</v>
      </c>
      <c r="G17" s="48"/>
      <c r="H17" s="48">
        <v>6</v>
      </c>
      <c r="I17" s="48"/>
      <c r="J17" s="49"/>
      <c r="K17" s="58"/>
    </row>
    <row r="18" spans="1:11" ht="15.75">
      <c r="A18" s="9"/>
      <c r="B18" s="93"/>
      <c r="C18" s="86"/>
      <c r="D18" s="20" t="s">
        <v>19</v>
      </c>
      <c r="E18" s="77"/>
      <c r="F18" s="22"/>
      <c r="G18" s="48"/>
      <c r="H18" s="48"/>
      <c r="I18" s="48"/>
      <c r="J18" s="49"/>
      <c r="K18" s="58"/>
    </row>
    <row r="19" spans="1:11" ht="15.75">
      <c r="A19" s="9"/>
      <c r="B19" s="94"/>
      <c r="C19" s="87"/>
      <c r="D19" s="20" t="s">
        <v>20</v>
      </c>
      <c r="E19" s="77"/>
      <c r="F19" s="22"/>
      <c r="G19" s="48"/>
      <c r="H19" s="48"/>
      <c r="I19" s="48"/>
      <c r="J19" s="49"/>
      <c r="K19" s="58"/>
    </row>
    <row r="20" spans="1:11" ht="16.5" thickBot="1">
      <c r="A20" s="9"/>
      <c r="B20" s="82" t="s">
        <v>21</v>
      </c>
      <c r="C20" s="83"/>
      <c r="D20" s="83"/>
      <c r="E20" s="30">
        <f aca="true" t="shared" si="1" ref="E20:J20">SUM(E16:E19)</f>
        <v>6</v>
      </c>
      <c r="F20" s="31">
        <f t="shared" si="1"/>
        <v>41466.8</v>
      </c>
      <c r="G20" s="44">
        <f t="shared" si="1"/>
        <v>0</v>
      </c>
      <c r="H20" s="44">
        <f t="shared" si="1"/>
        <v>6</v>
      </c>
      <c r="I20" s="44">
        <f t="shared" si="1"/>
        <v>0</v>
      </c>
      <c r="J20" s="45">
        <f t="shared" si="1"/>
        <v>0</v>
      </c>
      <c r="K20" s="59"/>
    </row>
    <row r="21" spans="1:11" ht="16.5" thickBot="1">
      <c r="A21" s="9"/>
      <c r="B21" s="35"/>
      <c r="C21" s="32"/>
      <c r="D21" s="32"/>
      <c r="E21" s="33"/>
      <c r="F21" s="34"/>
      <c r="G21" s="53"/>
      <c r="H21" s="53"/>
      <c r="I21" s="53"/>
      <c r="J21" s="53"/>
      <c r="K21" s="60"/>
    </row>
    <row r="22" spans="1:11" ht="15.75" customHeight="1">
      <c r="A22" s="9"/>
      <c r="B22" s="89" t="s">
        <v>8</v>
      </c>
      <c r="C22" s="90"/>
      <c r="D22" s="90"/>
      <c r="E22" s="90"/>
      <c r="F22" s="90"/>
      <c r="G22" s="90"/>
      <c r="H22" s="90"/>
      <c r="I22" s="90"/>
      <c r="J22" s="91"/>
      <c r="K22" s="57"/>
    </row>
    <row r="23" spans="1:11" ht="15.75">
      <c r="A23" s="9"/>
      <c r="B23" s="92" t="s">
        <v>6</v>
      </c>
      <c r="C23" s="85" t="s">
        <v>9</v>
      </c>
      <c r="D23" s="19" t="s">
        <v>17</v>
      </c>
      <c r="E23" s="78">
        <v>90</v>
      </c>
      <c r="F23" s="36">
        <v>1275717.78</v>
      </c>
      <c r="G23" s="46"/>
      <c r="H23" s="46">
        <v>90</v>
      </c>
      <c r="I23" s="46"/>
      <c r="J23" s="47"/>
      <c r="K23" s="58"/>
    </row>
    <row r="24" spans="1:11" ht="15.75">
      <c r="A24" s="9"/>
      <c r="B24" s="93"/>
      <c r="C24" s="86"/>
      <c r="D24" s="20" t="s">
        <v>18</v>
      </c>
      <c r="E24" s="77">
        <v>9</v>
      </c>
      <c r="F24" s="22">
        <v>53091.36</v>
      </c>
      <c r="G24" s="48"/>
      <c r="H24" s="48">
        <v>7</v>
      </c>
      <c r="I24" s="48"/>
      <c r="J24" s="49"/>
      <c r="K24" s="58"/>
    </row>
    <row r="25" spans="1:11" ht="15.75">
      <c r="A25" s="9"/>
      <c r="B25" s="93"/>
      <c r="C25" s="86"/>
      <c r="D25" s="20" t="s">
        <v>19</v>
      </c>
      <c r="E25" s="77"/>
      <c r="F25" s="22"/>
      <c r="G25" s="48"/>
      <c r="H25" s="48"/>
      <c r="I25" s="48"/>
      <c r="J25" s="49"/>
      <c r="K25" s="58"/>
    </row>
    <row r="26" spans="1:11" ht="15.75">
      <c r="A26" s="9"/>
      <c r="B26" s="94"/>
      <c r="C26" s="87"/>
      <c r="D26" s="20" t="s">
        <v>20</v>
      </c>
      <c r="E26" s="77"/>
      <c r="F26" s="22"/>
      <c r="G26" s="48"/>
      <c r="H26" s="48"/>
      <c r="I26" s="48"/>
      <c r="J26" s="49"/>
      <c r="K26" s="58"/>
    </row>
    <row r="27" spans="1:11" ht="16.5" thickBot="1">
      <c r="A27" s="9"/>
      <c r="B27" s="82" t="s">
        <v>21</v>
      </c>
      <c r="C27" s="83"/>
      <c r="D27" s="83"/>
      <c r="E27" s="30">
        <f aca="true" t="shared" si="2" ref="E27:J27">SUM(E23:E26)</f>
        <v>99</v>
      </c>
      <c r="F27" s="31">
        <f t="shared" si="2"/>
        <v>1328809.1400000001</v>
      </c>
      <c r="G27" s="44">
        <f t="shared" si="2"/>
        <v>0</v>
      </c>
      <c r="H27" s="44">
        <f t="shared" si="2"/>
        <v>97</v>
      </c>
      <c r="I27" s="44">
        <f t="shared" si="2"/>
        <v>0</v>
      </c>
      <c r="J27" s="45">
        <f t="shared" si="2"/>
        <v>0</v>
      </c>
      <c r="K27" s="59"/>
    </row>
    <row r="28" spans="1:11" ht="16.5" thickBot="1">
      <c r="A28" s="9"/>
      <c r="B28" s="35"/>
      <c r="C28" s="32"/>
      <c r="D28" s="32"/>
      <c r="E28" s="33"/>
      <c r="F28" s="34"/>
      <c r="G28" s="34"/>
      <c r="H28" s="34"/>
      <c r="I28" s="34"/>
      <c r="J28" s="34"/>
      <c r="K28" s="60"/>
    </row>
    <row r="29" spans="1:11" ht="15.75" customHeight="1">
      <c r="A29" s="9"/>
      <c r="B29" s="89" t="s">
        <v>15</v>
      </c>
      <c r="C29" s="90"/>
      <c r="D29" s="90"/>
      <c r="E29" s="90"/>
      <c r="F29" s="90"/>
      <c r="G29" s="90"/>
      <c r="H29" s="90"/>
      <c r="I29" s="90"/>
      <c r="J29" s="90"/>
      <c r="K29" s="57"/>
    </row>
    <row r="30" spans="1:11" ht="15.75">
      <c r="A30" s="9"/>
      <c r="B30" s="92" t="s">
        <v>6</v>
      </c>
      <c r="C30" s="85" t="s">
        <v>9</v>
      </c>
      <c r="D30" s="19" t="s">
        <v>17</v>
      </c>
      <c r="E30" s="77">
        <v>13</v>
      </c>
      <c r="F30" s="22">
        <v>36875.01</v>
      </c>
      <c r="G30" s="48"/>
      <c r="H30" s="48">
        <v>13</v>
      </c>
      <c r="I30" s="48"/>
      <c r="J30" s="49"/>
      <c r="K30" s="58"/>
    </row>
    <row r="31" spans="1:11" ht="15.75">
      <c r="A31" s="9"/>
      <c r="B31" s="93"/>
      <c r="C31" s="86"/>
      <c r="D31" s="20" t="s">
        <v>18</v>
      </c>
      <c r="E31" s="77"/>
      <c r="F31" s="22"/>
      <c r="G31" s="48"/>
      <c r="H31" s="48"/>
      <c r="I31" s="48"/>
      <c r="J31" s="49"/>
      <c r="K31" s="58"/>
    </row>
    <row r="32" spans="1:11" ht="15.75">
      <c r="A32" s="9"/>
      <c r="B32" s="93"/>
      <c r="C32" s="86"/>
      <c r="D32" s="20" t="s">
        <v>19</v>
      </c>
      <c r="E32" s="77"/>
      <c r="F32" s="22"/>
      <c r="G32" s="48"/>
      <c r="H32" s="48"/>
      <c r="I32" s="48"/>
      <c r="J32" s="49"/>
      <c r="K32" s="58"/>
    </row>
    <row r="33" spans="1:11" ht="16.5" thickBot="1">
      <c r="A33" s="9"/>
      <c r="B33" s="106"/>
      <c r="C33" s="107"/>
      <c r="D33" s="20" t="s">
        <v>20</v>
      </c>
      <c r="E33" s="77"/>
      <c r="F33" s="22"/>
      <c r="G33" s="48"/>
      <c r="H33" s="48"/>
      <c r="I33" s="48"/>
      <c r="J33" s="49"/>
      <c r="K33" s="58"/>
    </row>
    <row r="34" spans="1:11" ht="16.5" thickBot="1">
      <c r="A34" s="9"/>
      <c r="B34" s="82" t="s">
        <v>21</v>
      </c>
      <c r="C34" s="83"/>
      <c r="D34" s="83"/>
      <c r="E34" s="30">
        <f aca="true" t="shared" si="3" ref="E34:J34">SUM(E30:E33)</f>
        <v>13</v>
      </c>
      <c r="F34" s="31">
        <f t="shared" si="3"/>
        <v>36875.01</v>
      </c>
      <c r="G34" s="44">
        <f t="shared" si="3"/>
        <v>0</v>
      </c>
      <c r="H34" s="44">
        <f t="shared" si="3"/>
        <v>13</v>
      </c>
      <c r="I34" s="44">
        <f t="shared" si="3"/>
        <v>0</v>
      </c>
      <c r="J34" s="45">
        <f t="shared" si="3"/>
        <v>0</v>
      </c>
      <c r="K34" s="59"/>
    </row>
    <row r="35" spans="1:11" ht="16.5" thickBot="1">
      <c r="A35" s="9"/>
      <c r="B35" s="35"/>
      <c r="C35" s="32"/>
      <c r="D35" s="32"/>
      <c r="E35" s="33"/>
      <c r="F35" s="33"/>
      <c r="G35" s="33"/>
      <c r="H35" s="33"/>
      <c r="I35" s="33"/>
      <c r="J35" s="33"/>
      <c r="K35" s="60"/>
    </row>
    <row r="36" spans="1:11" ht="15.75" customHeight="1">
      <c r="A36" s="9"/>
      <c r="B36" s="89" t="s">
        <v>16</v>
      </c>
      <c r="C36" s="90"/>
      <c r="D36" s="90"/>
      <c r="E36" s="90"/>
      <c r="F36" s="90"/>
      <c r="G36" s="90"/>
      <c r="H36" s="90"/>
      <c r="I36" s="90"/>
      <c r="J36" s="90"/>
      <c r="K36" s="57"/>
    </row>
    <row r="37" spans="1:11" ht="15.75">
      <c r="A37" s="9"/>
      <c r="B37" s="92" t="s">
        <v>6</v>
      </c>
      <c r="C37" s="103" t="s">
        <v>9</v>
      </c>
      <c r="D37" s="19" t="s">
        <v>17</v>
      </c>
      <c r="E37" s="77">
        <v>15</v>
      </c>
      <c r="F37" s="22">
        <v>18879.42</v>
      </c>
      <c r="G37" s="48"/>
      <c r="H37" s="48">
        <v>15</v>
      </c>
      <c r="I37" s="48"/>
      <c r="J37" s="49"/>
      <c r="K37" s="58"/>
    </row>
    <row r="38" spans="1:11" ht="15.75">
      <c r="A38" s="9"/>
      <c r="B38" s="93"/>
      <c r="C38" s="104"/>
      <c r="D38" s="20" t="s">
        <v>18</v>
      </c>
      <c r="E38" s="77"/>
      <c r="F38" s="22"/>
      <c r="G38" s="48"/>
      <c r="H38" s="48"/>
      <c r="I38" s="48"/>
      <c r="J38" s="49"/>
      <c r="K38" s="58"/>
    </row>
    <row r="39" spans="1:11" ht="15.75">
      <c r="A39" s="9"/>
      <c r="B39" s="93"/>
      <c r="C39" s="104"/>
      <c r="D39" s="20" t="s">
        <v>19</v>
      </c>
      <c r="E39" s="77"/>
      <c r="F39" s="22"/>
      <c r="G39" s="48"/>
      <c r="H39" s="48"/>
      <c r="I39" s="48"/>
      <c r="J39" s="49"/>
      <c r="K39" s="58"/>
    </row>
    <row r="40" spans="1:11" ht="15.75">
      <c r="A40" s="9"/>
      <c r="B40" s="94"/>
      <c r="C40" s="105"/>
      <c r="D40" s="20" t="s">
        <v>20</v>
      </c>
      <c r="E40" s="77"/>
      <c r="F40" s="22"/>
      <c r="G40" s="48"/>
      <c r="H40" s="48"/>
      <c r="I40" s="48"/>
      <c r="J40" s="48"/>
      <c r="K40" s="58"/>
    </row>
    <row r="41" spans="1:11" ht="16.5" thickBot="1">
      <c r="A41" s="9"/>
      <c r="B41" s="82" t="s">
        <v>21</v>
      </c>
      <c r="C41" s="83"/>
      <c r="D41" s="83"/>
      <c r="E41" s="30">
        <f aca="true" t="shared" si="4" ref="E41:J41">SUM(E37:E40)</f>
        <v>15</v>
      </c>
      <c r="F41" s="31">
        <f t="shared" si="4"/>
        <v>18879.42</v>
      </c>
      <c r="G41" s="44">
        <f t="shared" si="4"/>
        <v>0</v>
      </c>
      <c r="H41" s="44">
        <f t="shared" si="4"/>
        <v>15</v>
      </c>
      <c r="I41" s="44">
        <f t="shared" si="4"/>
        <v>0</v>
      </c>
      <c r="J41" s="45">
        <f t="shared" si="4"/>
        <v>0</v>
      </c>
      <c r="K41" s="59"/>
    </row>
    <row r="42" spans="1:11" ht="16.5" thickBot="1">
      <c r="A42" s="9"/>
      <c r="B42" s="23"/>
      <c r="C42" s="21"/>
      <c r="D42" s="27"/>
      <c r="E42" s="27"/>
      <c r="F42" s="42"/>
      <c r="G42" s="27"/>
      <c r="H42" s="27"/>
      <c r="I42" s="27"/>
      <c r="J42" s="27"/>
      <c r="K42" s="60"/>
    </row>
    <row r="43" spans="1:11" ht="15.75" customHeight="1">
      <c r="A43" s="9"/>
      <c r="B43" s="89" t="s">
        <v>27</v>
      </c>
      <c r="C43" s="90"/>
      <c r="D43" s="90"/>
      <c r="E43" s="90"/>
      <c r="F43" s="90"/>
      <c r="G43" s="90"/>
      <c r="H43" s="90"/>
      <c r="I43" s="90"/>
      <c r="J43" s="90"/>
      <c r="K43" s="57"/>
    </row>
    <row r="44" spans="1:11" ht="15.75">
      <c r="A44" s="9"/>
      <c r="B44" s="92" t="s">
        <v>6</v>
      </c>
      <c r="C44" s="85" t="s">
        <v>9</v>
      </c>
      <c r="D44" s="19" t="s">
        <v>17</v>
      </c>
      <c r="E44" s="77"/>
      <c r="F44" s="22"/>
      <c r="G44" s="48"/>
      <c r="H44" s="48"/>
      <c r="I44" s="48"/>
      <c r="J44" s="49"/>
      <c r="K44" s="58"/>
    </row>
    <row r="45" spans="1:11" ht="15.75">
      <c r="A45" s="9"/>
      <c r="B45" s="93"/>
      <c r="C45" s="86"/>
      <c r="D45" s="20" t="s">
        <v>18</v>
      </c>
      <c r="E45" s="77">
        <v>1</v>
      </c>
      <c r="F45" s="22">
        <v>8855</v>
      </c>
      <c r="G45" s="48"/>
      <c r="H45" s="48">
        <v>1</v>
      </c>
      <c r="I45" s="48"/>
      <c r="J45" s="49"/>
      <c r="K45" s="58"/>
    </row>
    <row r="46" spans="1:11" ht="15.75">
      <c r="A46" s="9"/>
      <c r="B46" s="93"/>
      <c r="C46" s="86"/>
      <c r="D46" s="20" t="s">
        <v>19</v>
      </c>
      <c r="E46" s="77"/>
      <c r="F46" s="22"/>
      <c r="G46" s="48"/>
      <c r="H46" s="48"/>
      <c r="I46" s="48"/>
      <c r="J46" s="49"/>
      <c r="K46" s="58"/>
    </row>
    <row r="47" spans="1:11" ht="15.75">
      <c r="A47" s="9"/>
      <c r="B47" s="94"/>
      <c r="C47" s="87"/>
      <c r="D47" s="20" t="s">
        <v>20</v>
      </c>
      <c r="E47" s="77"/>
      <c r="F47" s="22"/>
      <c r="G47" s="48"/>
      <c r="H47" s="48"/>
      <c r="I47" s="48"/>
      <c r="J47" s="49"/>
      <c r="K47" s="58"/>
    </row>
    <row r="48" spans="1:11" ht="16.5" thickBot="1">
      <c r="A48" s="9"/>
      <c r="B48" s="82" t="s">
        <v>21</v>
      </c>
      <c r="C48" s="83"/>
      <c r="D48" s="83"/>
      <c r="E48" s="30">
        <f aca="true" t="shared" si="5" ref="E48:J48">SUM(E44:E47)</f>
        <v>1</v>
      </c>
      <c r="F48" s="31">
        <f t="shared" si="5"/>
        <v>8855</v>
      </c>
      <c r="G48" s="44">
        <f t="shared" si="5"/>
        <v>0</v>
      </c>
      <c r="H48" s="44">
        <f t="shared" si="5"/>
        <v>1</v>
      </c>
      <c r="I48" s="44">
        <f t="shared" si="5"/>
        <v>0</v>
      </c>
      <c r="J48" s="45">
        <f t="shared" si="5"/>
        <v>0</v>
      </c>
      <c r="K48" s="59"/>
    </row>
    <row r="49" spans="1:11" ht="15.75" customHeight="1">
      <c r="A49" s="9"/>
      <c r="B49" s="89" t="s">
        <v>31</v>
      </c>
      <c r="C49" s="90"/>
      <c r="D49" s="90"/>
      <c r="E49" s="90"/>
      <c r="F49" s="90"/>
      <c r="G49" s="90"/>
      <c r="H49" s="90"/>
      <c r="I49" s="90"/>
      <c r="J49" s="90"/>
      <c r="K49" s="57"/>
    </row>
    <row r="50" spans="1:11" ht="15.75">
      <c r="A50" s="9"/>
      <c r="B50" s="92" t="s">
        <v>6</v>
      </c>
      <c r="C50" s="85" t="s">
        <v>9</v>
      </c>
      <c r="D50" s="19" t="s">
        <v>17</v>
      </c>
      <c r="E50" s="77">
        <v>2</v>
      </c>
      <c r="F50" s="22">
        <v>10187.42</v>
      </c>
      <c r="G50" s="48"/>
      <c r="H50" s="48">
        <v>2</v>
      </c>
      <c r="I50" s="48"/>
      <c r="J50" s="49"/>
      <c r="K50" s="58"/>
    </row>
    <row r="51" spans="1:11" ht="15.75">
      <c r="A51" s="9"/>
      <c r="B51" s="93"/>
      <c r="C51" s="86"/>
      <c r="D51" s="20" t="s">
        <v>18</v>
      </c>
      <c r="E51" s="77"/>
      <c r="F51" s="22"/>
      <c r="G51" s="48"/>
      <c r="H51" s="48"/>
      <c r="I51" s="48"/>
      <c r="J51" s="49"/>
      <c r="K51" s="58"/>
    </row>
    <row r="52" spans="1:11" ht="15.75">
      <c r="A52" s="9"/>
      <c r="B52" s="93"/>
      <c r="C52" s="86"/>
      <c r="D52" s="20" t="s">
        <v>19</v>
      </c>
      <c r="E52" s="77">
        <v>1</v>
      </c>
      <c r="F52" s="22">
        <v>3958.08</v>
      </c>
      <c r="G52" s="48"/>
      <c r="H52" s="48">
        <v>1</v>
      </c>
      <c r="I52" s="48"/>
      <c r="J52" s="49"/>
      <c r="K52" s="58"/>
    </row>
    <row r="53" spans="1:11" ht="15.75">
      <c r="A53" s="9"/>
      <c r="B53" s="94"/>
      <c r="C53" s="87"/>
      <c r="D53" s="20" t="s">
        <v>20</v>
      </c>
      <c r="E53" s="77"/>
      <c r="F53" s="22"/>
      <c r="G53" s="48"/>
      <c r="H53" s="48"/>
      <c r="I53" s="48"/>
      <c r="J53" s="49"/>
      <c r="K53" s="58"/>
    </row>
    <row r="54" spans="1:11" ht="16.5" thickBot="1">
      <c r="A54" s="9"/>
      <c r="B54" s="82" t="s">
        <v>21</v>
      </c>
      <c r="C54" s="83"/>
      <c r="D54" s="83"/>
      <c r="E54" s="30">
        <f aca="true" t="shared" si="6" ref="E54:J54">SUM(E50:E53)</f>
        <v>3</v>
      </c>
      <c r="F54" s="31">
        <f t="shared" si="6"/>
        <v>14145.5</v>
      </c>
      <c r="G54" s="44">
        <f t="shared" si="6"/>
        <v>0</v>
      </c>
      <c r="H54" s="44">
        <f t="shared" si="6"/>
        <v>3</v>
      </c>
      <c r="I54" s="44">
        <f t="shared" si="6"/>
        <v>0</v>
      </c>
      <c r="J54" s="45">
        <f t="shared" si="6"/>
        <v>0</v>
      </c>
      <c r="K54" s="59"/>
    </row>
    <row r="55" spans="1:11" ht="16.5" thickBot="1">
      <c r="A55" s="9"/>
      <c r="B55" s="23"/>
      <c r="C55" s="21"/>
      <c r="D55" s="27"/>
      <c r="E55" s="27"/>
      <c r="F55" s="42"/>
      <c r="G55" s="27"/>
      <c r="H55" s="27"/>
      <c r="I55" s="27"/>
      <c r="J55" s="27"/>
      <c r="K55" s="60"/>
    </row>
    <row r="56" spans="1:11" ht="15.75" customHeight="1">
      <c r="A56" s="9"/>
      <c r="B56" s="89" t="s">
        <v>13</v>
      </c>
      <c r="C56" s="90"/>
      <c r="D56" s="90"/>
      <c r="E56" s="90"/>
      <c r="F56" s="90"/>
      <c r="G56" s="90"/>
      <c r="H56" s="90"/>
      <c r="I56" s="90"/>
      <c r="J56" s="90"/>
      <c r="K56" s="57"/>
    </row>
    <row r="57" spans="1:11" ht="15.75">
      <c r="A57" s="9"/>
      <c r="B57" s="92" t="s">
        <v>6</v>
      </c>
      <c r="C57" s="85" t="s">
        <v>14</v>
      </c>
      <c r="D57" s="19" t="s">
        <v>17</v>
      </c>
      <c r="E57" s="77"/>
      <c r="F57" s="22"/>
      <c r="G57" s="48"/>
      <c r="H57" s="48"/>
      <c r="I57" s="48"/>
      <c r="J57" s="49"/>
      <c r="K57" s="58"/>
    </row>
    <row r="58" spans="1:11" ht="15.75">
      <c r="A58" s="9"/>
      <c r="B58" s="93"/>
      <c r="C58" s="86"/>
      <c r="D58" s="20" t="s">
        <v>18</v>
      </c>
      <c r="E58" s="79">
        <v>8</v>
      </c>
      <c r="F58" s="80">
        <v>131612.9</v>
      </c>
      <c r="G58" s="81"/>
      <c r="H58" s="81">
        <v>8</v>
      </c>
      <c r="I58" s="48"/>
      <c r="J58" s="49"/>
      <c r="K58" s="58"/>
    </row>
    <row r="59" spans="1:11" ht="15.75">
      <c r="A59" s="9"/>
      <c r="B59" s="93"/>
      <c r="C59" s="86"/>
      <c r="D59" s="20" t="s">
        <v>19</v>
      </c>
      <c r="E59" s="79">
        <v>75</v>
      </c>
      <c r="F59" s="80">
        <v>1042999.99</v>
      </c>
      <c r="G59" s="81"/>
      <c r="H59" s="81">
        <v>66</v>
      </c>
      <c r="I59" s="48"/>
      <c r="J59" s="49"/>
      <c r="K59" s="58"/>
    </row>
    <row r="60" spans="1:11" ht="15.75">
      <c r="A60" s="9"/>
      <c r="B60" s="93"/>
      <c r="C60" s="86"/>
      <c r="D60" s="20" t="s">
        <v>30</v>
      </c>
      <c r="E60" s="79">
        <f>11+11+16+11</f>
        <v>49</v>
      </c>
      <c r="F60" s="80">
        <f>96516.09+187000+213290.32+99733.37</f>
        <v>596539.78</v>
      </c>
      <c r="G60" s="81"/>
      <c r="H60" s="81">
        <v>49</v>
      </c>
      <c r="I60" s="48"/>
      <c r="J60" s="49"/>
      <c r="K60" s="58"/>
    </row>
    <row r="61" spans="1:11" ht="15.75">
      <c r="A61" s="9"/>
      <c r="B61" s="94"/>
      <c r="C61" s="87"/>
      <c r="D61" s="20" t="s">
        <v>20</v>
      </c>
      <c r="E61" s="61"/>
      <c r="F61" s="62"/>
      <c r="G61" s="61"/>
      <c r="H61" s="48"/>
      <c r="I61" s="48"/>
      <c r="J61" s="49"/>
      <c r="K61" s="58"/>
    </row>
    <row r="62" spans="1:11" ht="16.5" thickBot="1">
      <c r="A62" s="9"/>
      <c r="B62" s="82" t="s">
        <v>21</v>
      </c>
      <c r="C62" s="83"/>
      <c r="D62" s="84"/>
      <c r="E62" s="30">
        <f>SUM(E57:E60)</f>
        <v>132</v>
      </c>
      <c r="F62" s="31">
        <f>SUM(F57:F60)</f>
        <v>1771152.67</v>
      </c>
      <c r="G62" s="44">
        <f>SUM(G57:G60)</f>
        <v>0</v>
      </c>
      <c r="H62" s="44">
        <f>SUM(H57:H61)</f>
        <v>123</v>
      </c>
      <c r="I62" s="44">
        <f>SUM(I57:I61)</f>
        <v>0</v>
      </c>
      <c r="J62" s="45">
        <f>SUM(J57:J61)</f>
        <v>0</v>
      </c>
      <c r="K62" s="59"/>
    </row>
    <row r="63" spans="1:11" ht="16.5" thickBot="1">
      <c r="A63" s="9"/>
      <c r="B63" s="35"/>
      <c r="C63" s="32"/>
      <c r="D63" s="32"/>
      <c r="E63" s="33"/>
      <c r="F63" s="33"/>
      <c r="G63" s="33"/>
      <c r="H63" s="33"/>
      <c r="I63" s="33"/>
      <c r="J63" s="33"/>
      <c r="K63" s="60"/>
    </row>
    <row r="64" spans="1:11" ht="15.75" customHeight="1">
      <c r="A64" s="9"/>
      <c r="B64" s="89" t="s">
        <v>28</v>
      </c>
      <c r="C64" s="90"/>
      <c r="D64" s="90"/>
      <c r="E64" s="90"/>
      <c r="F64" s="90"/>
      <c r="G64" s="90"/>
      <c r="H64" s="90"/>
      <c r="I64" s="90"/>
      <c r="J64" s="91"/>
      <c r="K64" s="57"/>
    </row>
    <row r="65" spans="1:11" ht="15.75">
      <c r="A65" s="9"/>
      <c r="B65" s="92" t="s">
        <v>6</v>
      </c>
      <c r="C65" s="85" t="s">
        <v>38</v>
      </c>
      <c r="D65" s="19" t="s">
        <v>17</v>
      </c>
      <c r="E65" s="77"/>
      <c r="F65" s="22"/>
      <c r="G65" s="48"/>
      <c r="H65" s="48"/>
      <c r="I65" s="48"/>
      <c r="J65" s="51"/>
      <c r="K65" s="43"/>
    </row>
    <row r="66" spans="1:11" ht="15.75">
      <c r="A66" s="9"/>
      <c r="B66" s="93"/>
      <c r="C66" s="86"/>
      <c r="D66" s="20" t="s">
        <v>18</v>
      </c>
      <c r="E66" s="77"/>
      <c r="F66" s="22"/>
      <c r="G66" s="48"/>
      <c r="H66" s="48"/>
      <c r="I66" s="48"/>
      <c r="J66" s="49"/>
      <c r="K66" s="58"/>
    </row>
    <row r="67" spans="1:11" ht="15.75">
      <c r="A67" s="9"/>
      <c r="B67" s="93"/>
      <c r="C67" s="86"/>
      <c r="D67" s="20" t="s">
        <v>19</v>
      </c>
      <c r="E67" s="28">
        <v>7</v>
      </c>
      <c r="F67" s="29">
        <v>91870.97</v>
      </c>
      <c r="G67" s="48"/>
      <c r="H67" s="48">
        <v>7</v>
      </c>
      <c r="I67" s="48"/>
      <c r="J67" s="49"/>
      <c r="K67" s="58"/>
    </row>
    <row r="68" spans="1:11" ht="15.75">
      <c r="A68" s="9"/>
      <c r="B68" s="94"/>
      <c r="C68" s="87"/>
      <c r="D68" s="20" t="s">
        <v>20</v>
      </c>
      <c r="E68" s="28"/>
      <c r="F68" s="29"/>
      <c r="G68" s="48"/>
      <c r="H68" s="48"/>
      <c r="I68" s="48"/>
      <c r="J68" s="49"/>
      <c r="K68" s="58"/>
    </row>
    <row r="69" spans="1:11" ht="16.5" thickBot="1">
      <c r="A69" s="9"/>
      <c r="B69" s="82" t="s">
        <v>21</v>
      </c>
      <c r="C69" s="83"/>
      <c r="D69" s="84"/>
      <c r="E69" s="30">
        <f aca="true" t="shared" si="7" ref="E69:J69">SUM(E65:E68)</f>
        <v>7</v>
      </c>
      <c r="F69" s="31">
        <f t="shared" si="7"/>
        <v>91870.97</v>
      </c>
      <c r="G69" s="44">
        <f t="shared" si="7"/>
        <v>0</v>
      </c>
      <c r="H69" s="44">
        <f t="shared" si="7"/>
        <v>7</v>
      </c>
      <c r="I69" s="44">
        <f t="shared" si="7"/>
        <v>0</v>
      </c>
      <c r="J69" s="45">
        <f t="shared" si="7"/>
        <v>0</v>
      </c>
      <c r="K69" s="59"/>
    </row>
    <row r="70" spans="1:11" ht="16.5" thickBot="1">
      <c r="A70" s="9"/>
      <c r="B70" s="35"/>
      <c r="C70" s="32"/>
      <c r="D70" s="32"/>
      <c r="E70" s="33"/>
      <c r="F70" s="33"/>
      <c r="G70" s="33"/>
      <c r="H70" s="33"/>
      <c r="I70" s="33"/>
      <c r="J70" s="33"/>
      <c r="K70" s="60"/>
    </row>
    <row r="71" spans="1:11" ht="15.75" customHeight="1">
      <c r="A71" s="9"/>
      <c r="B71" s="97" t="s">
        <v>32</v>
      </c>
      <c r="C71" s="98"/>
      <c r="D71" s="98"/>
      <c r="E71" s="98"/>
      <c r="F71" s="98"/>
      <c r="G71" s="98"/>
      <c r="H71" s="98"/>
      <c r="I71" s="98"/>
      <c r="J71" s="99"/>
      <c r="K71" s="57"/>
    </row>
    <row r="72" spans="1:11" ht="15.75">
      <c r="A72" s="9"/>
      <c r="B72" s="95" t="s">
        <v>6</v>
      </c>
      <c r="C72" s="96" t="s">
        <v>38</v>
      </c>
      <c r="D72" s="19" t="s">
        <v>17</v>
      </c>
      <c r="E72" s="28"/>
      <c r="F72" s="29"/>
      <c r="G72" s="48"/>
      <c r="H72" s="48"/>
      <c r="I72" s="50"/>
      <c r="J72" s="51"/>
      <c r="K72" s="58"/>
    </row>
    <row r="73" spans="1:11" ht="15.75">
      <c r="A73" s="9"/>
      <c r="B73" s="95"/>
      <c r="C73" s="96"/>
      <c r="D73" s="20" t="s">
        <v>18</v>
      </c>
      <c r="E73" s="28">
        <v>3</v>
      </c>
      <c r="F73" s="29">
        <v>24800</v>
      </c>
      <c r="G73" s="48"/>
      <c r="H73" s="48">
        <v>3</v>
      </c>
      <c r="I73" s="50"/>
      <c r="J73" s="51"/>
      <c r="K73" s="58"/>
    </row>
    <row r="74" spans="1:11" ht="15.75">
      <c r="A74" s="9"/>
      <c r="B74" s="95"/>
      <c r="C74" s="96"/>
      <c r="D74" s="20" t="s">
        <v>19</v>
      </c>
      <c r="E74" s="56">
        <v>10</v>
      </c>
      <c r="F74" s="55">
        <f>35000+35000+35000+18000+18000+18000</f>
        <v>159000</v>
      </c>
      <c r="G74" s="48"/>
      <c r="H74" s="48">
        <v>10</v>
      </c>
      <c r="I74" s="50"/>
      <c r="J74" s="51"/>
      <c r="K74" s="58"/>
    </row>
    <row r="75" spans="1:11" ht="15.75">
      <c r="A75" s="9"/>
      <c r="B75" s="95"/>
      <c r="C75" s="96"/>
      <c r="D75" s="20" t="s">
        <v>20</v>
      </c>
      <c r="E75" s="56">
        <f>1+2</f>
        <v>3</v>
      </c>
      <c r="F75" s="55">
        <v>24800</v>
      </c>
      <c r="G75" s="63"/>
      <c r="H75" s="64">
        <v>3</v>
      </c>
      <c r="I75" s="50"/>
      <c r="J75" s="51"/>
      <c r="K75" s="58"/>
    </row>
    <row r="76" spans="1:11" ht="16.5" thickBot="1">
      <c r="A76" s="9"/>
      <c r="B76" s="82" t="s">
        <v>21</v>
      </c>
      <c r="C76" s="83"/>
      <c r="D76" s="84"/>
      <c r="E76" s="30">
        <f aca="true" t="shared" si="8" ref="E76:J76">SUM(E72:E75)</f>
        <v>16</v>
      </c>
      <c r="F76" s="31">
        <f>SUM(F72:F75)</f>
        <v>208600</v>
      </c>
      <c r="G76" s="44">
        <f t="shared" si="8"/>
        <v>0</v>
      </c>
      <c r="H76" s="44">
        <f t="shared" si="8"/>
        <v>16</v>
      </c>
      <c r="I76" s="44">
        <f t="shared" si="8"/>
        <v>0</v>
      </c>
      <c r="J76" s="45">
        <f t="shared" si="8"/>
        <v>0</v>
      </c>
      <c r="K76" s="59"/>
    </row>
    <row r="77" spans="1:11" ht="15.75" customHeight="1">
      <c r="A77" s="9"/>
      <c r="B77" s="97" t="s">
        <v>29</v>
      </c>
      <c r="C77" s="98"/>
      <c r="D77" s="98"/>
      <c r="E77" s="98"/>
      <c r="F77" s="98"/>
      <c r="G77" s="98"/>
      <c r="H77" s="98"/>
      <c r="I77" s="98"/>
      <c r="J77" s="99"/>
      <c r="K77" s="57"/>
    </row>
    <row r="78" spans="1:11" ht="15.75">
      <c r="A78" s="9"/>
      <c r="B78" s="95" t="s">
        <v>6</v>
      </c>
      <c r="C78" s="96" t="s">
        <v>10</v>
      </c>
      <c r="D78" s="19" t="s">
        <v>17</v>
      </c>
      <c r="E78" s="28">
        <v>54</v>
      </c>
      <c r="F78" s="29">
        <v>873680.04</v>
      </c>
      <c r="G78" s="48"/>
      <c r="H78" s="48">
        <v>54</v>
      </c>
      <c r="I78" s="50"/>
      <c r="J78" s="51"/>
      <c r="K78" s="58"/>
    </row>
    <row r="79" spans="1:11" ht="15.75">
      <c r="A79" s="9"/>
      <c r="B79" s="95"/>
      <c r="C79" s="96"/>
      <c r="D79" s="20" t="s">
        <v>18</v>
      </c>
      <c r="E79" s="28">
        <v>14</v>
      </c>
      <c r="F79" s="29">
        <v>111720</v>
      </c>
      <c r="G79" s="48"/>
      <c r="H79" s="48">
        <v>14</v>
      </c>
      <c r="I79" s="50"/>
      <c r="J79" s="51"/>
      <c r="K79" s="58"/>
    </row>
    <row r="80" spans="1:11" ht="15.75">
      <c r="A80" s="9"/>
      <c r="B80" s="95"/>
      <c r="C80" s="96"/>
      <c r="D80" s="20" t="s">
        <v>19</v>
      </c>
      <c r="E80" s="56">
        <f>12+12+12+12</f>
        <v>48</v>
      </c>
      <c r="F80" s="55">
        <f>124780.6+184200+184200+93893.3</f>
        <v>587073.9</v>
      </c>
      <c r="G80" s="48"/>
      <c r="H80" s="48">
        <v>48</v>
      </c>
      <c r="I80" s="50"/>
      <c r="J80" s="51"/>
      <c r="K80" s="58"/>
    </row>
    <row r="81" spans="1:11" ht="15.75">
      <c r="A81" s="9"/>
      <c r="B81" s="95"/>
      <c r="C81" s="96"/>
      <c r="D81" s="20" t="s">
        <v>20</v>
      </c>
      <c r="E81" s="56">
        <v>1</v>
      </c>
      <c r="F81" s="55">
        <v>11360</v>
      </c>
      <c r="G81" s="64"/>
      <c r="H81" s="64">
        <v>1</v>
      </c>
      <c r="I81" s="50"/>
      <c r="J81" s="51"/>
      <c r="K81" s="58"/>
    </row>
    <row r="82" spans="1:11" ht="16.5" thickBot="1">
      <c r="A82" s="9"/>
      <c r="B82" s="82" t="s">
        <v>21</v>
      </c>
      <c r="C82" s="83"/>
      <c r="D82" s="84"/>
      <c r="E82" s="30">
        <f aca="true" t="shared" si="9" ref="E82:J82">SUM(E78:E81)</f>
        <v>117</v>
      </c>
      <c r="F82" s="31">
        <f t="shared" si="9"/>
        <v>1583833.94</v>
      </c>
      <c r="G82" s="44">
        <f t="shared" si="9"/>
        <v>0</v>
      </c>
      <c r="H82" s="44">
        <f t="shared" si="9"/>
        <v>117</v>
      </c>
      <c r="I82" s="44">
        <f t="shared" si="9"/>
        <v>0</v>
      </c>
      <c r="J82" s="45">
        <f t="shared" si="9"/>
        <v>0</v>
      </c>
      <c r="K82" s="59"/>
    </row>
    <row r="83" spans="1:11" ht="16.5" thickBot="1">
      <c r="A83" s="9"/>
      <c r="B83" s="35"/>
      <c r="C83" s="32"/>
      <c r="D83" s="32"/>
      <c r="E83" s="33"/>
      <c r="F83" s="33"/>
      <c r="G83" s="33"/>
      <c r="H83" s="33"/>
      <c r="I83" s="33"/>
      <c r="J83" s="33"/>
      <c r="K83" s="60"/>
    </row>
    <row r="84" spans="1:11" ht="15.75" customHeight="1">
      <c r="A84" s="9"/>
      <c r="B84" s="97" t="s">
        <v>33</v>
      </c>
      <c r="C84" s="98"/>
      <c r="D84" s="98"/>
      <c r="E84" s="98"/>
      <c r="F84" s="98"/>
      <c r="G84" s="98"/>
      <c r="H84" s="98"/>
      <c r="I84" s="98"/>
      <c r="J84" s="99"/>
      <c r="K84" s="57"/>
    </row>
    <row r="85" spans="1:11" ht="15.75">
      <c r="A85" s="9"/>
      <c r="B85" s="95" t="s">
        <v>6</v>
      </c>
      <c r="C85" s="96" t="s">
        <v>10</v>
      </c>
      <c r="D85" s="19" t="s">
        <v>17</v>
      </c>
      <c r="E85" s="28"/>
      <c r="F85" s="29"/>
      <c r="G85" s="48"/>
      <c r="H85" s="50"/>
      <c r="I85" s="50"/>
      <c r="J85" s="51"/>
      <c r="K85" s="58"/>
    </row>
    <row r="86" spans="1:11" ht="15.75">
      <c r="A86" s="9"/>
      <c r="B86" s="95"/>
      <c r="C86" s="96"/>
      <c r="D86" s="20" t="s">
        <v>18</v>
      </c>
      <c r="E86" s="28">
        <v>1</v>
      </c>
      <c r="F86" s="29">
        <v>2520</v>
      </c>
      <c r="G86" s="48"/>
      <c r="H86" s="48">
        <v>1</v>
      </c>
      <c r="I86" s="50"/>
      <c r="J86" s="51"/>
      <c r="K86" s="58"/>
    </row>
    <row r="87" spans="1:11" ht="15.75">
      <c r="A87" s="9"/>
      <c r="B87" s="95"/>
      <c r="C87" s="96"/>
      <c r="D87" s="20" t="s">
        <v>19</v>
      </c>
      <c r="E87" s="28">
        <v>1</v>
      </c>
      <c r="F87" s="29">
        <v>15812.9</v>
      </c>
      <c r="G87" s="48"/>
      <c r="H87" s="48">
        <v>1</v>
      </c>
      <c r="I87" s="50"/>
      <c r="J87" s="51"/>
      <c r="K87" s="58"/>
    </row>
    <row r="88" spans="1:11" ht="15.75">
      <c r="A88" s="9"/>
      <c r="B88" s="95"/>
      <c r="C88" s="96"/>
      <c r="D88" s="20" t="s">
        <v>20</v>
      </c>
      <c r="E88" s="28">
        <v>2</v>
      </c>
      <c r="F88" s="29">
        <v>7057.63</v>
      </c>
      <c r="G88" s="48"/>
      <c r="H88" s="48">
        <v>2</v>
      </c>
      <c r="I88" s="50"/>
      <c r="J88" s="51"/>
      <c r="K88" s="58"/>
    </row>
    <row r="89" spans="1:11" ht="16.5" thickBot="1">
      <c r="A89" s="9"/>
      <c r="B89" s="82" t="s">
        <v>21</v>
      </c>
      <c r="C89" s="83"/>
      <c r="D89" s="84"/>
      <c r="E89" s="30">
        <f aca="true" t="shared" si="10" ref="E89:J89">SUM(E85:E88)</f>
        <v>4</v>
      </c>
      <c r="F89" s="31">
        <f t="shared" si="10"/>
        <v>25390.530000000002</v>
      </c>
      <c r="G89" s="44">
        <f t="shared" si="10"/>
        <v>0</v>
      </c>
      <c r="H89" s="44">
        <f t="shared" si="10"/>
        <v>4</v>
      </c>
      <c r="I89" s="44">
        <f t="shared" si="10"/>
        <v>0</v>
      </c>
      <c r="J89" s="45">
        <f t="shared" si="10"/>
        <v>0</v>
      </c>
      <c r="K89" s="59"/>
    </row>
    <row r="90" spans="1:11" ht="16.5" thickBot="1">
      <c r="A90" s="9"/>
      <c r="B90" s="35"/>
      <c r="C90" s="32"/>
      <c r="D90" s="32"/>
      <c r="E90" s="33"/>
      <c r="F90" s="34"/>
      <c r="G90" s="53"/>
      <c r="H90" s="53"/>
      <c r="I90" s="53"/>
      <c r="J90" s="53"/>
      <c r="K90" s="60"/>
    </row>
    <row r="91" spans="1:11" ht="15.75" customHeight="1">
      <c r="A91" s="9"/>
      <c r="B91" s="97" t="s">
        <v>40</v>
      </c>
      <c r="C91" s="98"/>
      <c r="D91" s="98"/>
      <c r="E91" s="98"/>
      <c r="F91" s="98"/>
      <c r="G91" s="98"/>
      <c r="H91" s="98"/>
      <c r="I91" s="98"/>
      <c r="J91" s="99"/>
      <c r="K91" s="57"/>
    </row>
    <row r="92" spans="1:11" ht="15.75">
      <c r="A92" s="9"/>
      <c r="B92" s="95" t="s">
        <v>6</v>
      </c>
      <c r="C92" s="96" t="s">
        <v>10</v>
      </c>
      <c r="D92" s="19" t="s">
        <v>17</v>
      </c>
      <c r="E92" s="28">
        <v>15</v>
      </c>
      <c r="F92" s="29">
        <v>155100</v>
      </c>
      <c r="G92" s="48"/>
      <c r="H92" s="50">
        <v>15</v>
      </c>
      <c r="I92" s="50"/>
      <c r="J92" s="51"/>
      <c r="K92" s="58"/>
    </row>
    <row r="93" spans="1:11" ht="15.75">
      <c r="A93" s="9"/>
      <c r="B93" s="95"/>
      <c r="C93" s="96"/>
      <c r="D93" s="20" t="s">
        <v>18</v>
      </c>
      <c r="E93" s="28">
        <v>3</v>
      </c>
      <c r="F93" s="29">
        <v>18900</v>
      </c>
      <c r="G93" s="48"/>
      <c r="H93" s="48"/>
      <c r="I93" s="50"/>
      <c r="J93" s="51"/>
      <c r="K93" s="58"/>
    </row>
    <row r="94" spans="1:11" ht="15.75">
      <c r="A94" s="9"/>
      <c r="B94" s="95"/>
      <c r="C94" s="96"/>
      <c r="D94" s="20" t="s">
        <v>19</v>
      </c>
      <c r="E94" s="28">
        <v>12</v>
      </c>
      <c r="F94" s="29">
        <v>160826.68</v>
      </c>
      <c r="G94" s="48"/>
      <c r="H94" s="48">
        <v>8</v>
      </c>
      <c r="I94" s="50"/>
      <c r="J94" s="51"/>
      <c r="K94" s="58"/>
    </row>
    <row r="95" spans="1:11" ht="15.75">
      <c r="A95" s="9"/>
      <c r="B95" s="95"/>
      <c r="C95" s="96"/>
      <c r="D95" s="20" t="s">
        <v>20</v>
      </c>
      <c r="E95" s="28">
        <v>1</v>
      </c>
      <c r="F95" s="29">
        <v>8046.67</v>
      </c>
      <c r="G95" s="48"/>
      <c r="H95" s="48"/>
      <c r="I95" s="50"/>
      <c r="J95" s="51"/>
      <c r="K95" s="58"/>
    </row>
    <row r="96" spans="1:11" ht="16.5" thickBot="1">
      <c r="A96" s="9"/>
      <c r="B96" s="82" t="s">
        <v>21</v>
      </c>
      <c r="C96" s="83"/>
      <c r="D96" s="84"/>
      <c r="E96" s="30">
        <f aca="true" t="shared" si="11" ref="E96:J96">SUM(E92:E95)</f>
        <v>31</v>
      </c>
      <c r="F96" s="31">
        <f t="shared" si="11"/>
        <v>342873.35</v>
      </c>
      <c r="G96" s="44">
        <f t="shared" si="11"/>
        <v>0</v>
      </c>
      <c r="H96" s="44">
        <f t="shared" si="11"/>
        <v>23</v>
      </c>
      <c r="I96" s="44">
        <f t="shared" si="11"/>
        <v>0</v>
      </c>
      <c r="J96" s="45">
        <f t="shared" si="11"/>
        <v>0</v>
      </c>
      <c r="K96" s="59"/>
    </row>
    <row r="97" spans="1:11" ht="15.75" customHeight="1">
      <c r="A97" s="9"/>
      <c r="B97" s="89" t="s">
        <v>41</v>
      </c>
      <c r="C97" s="90"/>
      <c r="D97" s="90"/>
      <c r="E97" s="90"/>
      <c r="F97" s="90"/>
      <c r="G97" s="90"/>
      <c r="H97" s="90"/>
      <c r="I97" s="90"/>
      <c r="J97" s="91"/>
      <c r="K97" s="57"/>
    </row>
    <row r="98" spans="1:11" ht="15.75">
      <c r="A98" s="2"/>
      <c r="B98" s="92" t="s">
        <v>6</v>
      </c>
      <c r="C98" s="85" t="s">
        <v>10</v>
      </c>
      <c r="D98" s="19" t="s">
        <v>17</v>
      </c>
      <c r="E98" s="77">
        <v>8</v>
      </c>
      <c r="F98" s="22">
        <v>67680</v>
      </c>
      <c r="G98" s="48"/>
      <c r="H98" s="48"/>
      <c r="I98" s="48"/>
      <c r="J98" s="49"/>
      <c r="K98" s="58"/>
    </row>
    <row r="99" spans="1:11" ht="15.75">
      <c r="A99" s="2"/>
      <c r="B99" s="93"/>
      <c r="C99" s="86"/>
      <c r="D99" s="20" t="s">
        <v>18</v>
      </c>
      <c r="E99" s="77"/>
      <c r="F99" s="22"/>
      <c r="G99" s="48"/>
      <c r="H99" s="48"/>
      <c r="I99" s="48"/>
      <c r="J99" s="49"/>
      <c r="K99" s="58"/>
    </row>
    <row r="100" spans="1:11" ht="15.75">
      <c r="A100" s="2"/>
      <c r="B100" s="93"/>
      <c r="C100" s="86"/>
      <c r="D100" s="20" t="s">
        <v>19</v>
      </c>
      <c r="E100" s="77">
        <v>1</v>
      </c>
      <c r="F100" s="22">
        <v>22800</v>
      </c>
      <c r="G100" s="48"/>
      <c r="H100" s="48"/>
      <c r="I100" s="48"/>
      <c r="J100" s="49"/>
      <c r="K100" s="58"/>
    </row>
    <row r="101" spans="1:11" ht="15.75">
      <c r="A101" s="2"/>
      <c r="B101" s="94"/>
      <c r="C101" s="87"/>
      <c r="D101" s="20" t="s">
        <v>20</v>
      </c>
      <c r="E101" s="77"/>
      <c r="F101" s="22"/>
      <c r="G101" s="48"/>
      <c r="H101" s="48"/>
      <c r="I101" s="48"/>
      <c r="J101" s="49"/>
      <c r="K101" s="58"/>
    </row>
    <row r="102" spans="1:11" ht="16.5" thickBot="1">
      <c r="A102" s="9"/>
      <c r="B102" s="82" t="s">
        <v>21</v>
      </c>
      <c r="C102" s="83"/>
      <c r="D102" s="84"/>
      <c r="E102" s="30">
        <f aca="true" t="shared" si="12" ref="E102:J102">SUM(E98:E101)</f>
        <v>9</v>
      </c>
      <c r="F102" s="31">
        <f t="shared" si="12"/>
        <v>90480</v>
      </c>
      <c r="G102" s="52">
        <f t="shared" si="12"/>
        <v>0</v>
      </c>
      <c r="H102" s="44">
        <f t="shared" si="12"/>
        <v>0</v>
      </c>
      <c r="I102" s="44">
        <f t="shared" si="12"/>
        <v>0</v>
      </c>
      <c r="J102" s="45">
        <f t="shared" si="12"/>
        <v>0</v>
      </c>
      <c r="K102" s="59"/>
    </row>
    <row r="103" spans="1:11" ht="16.5" thickBot="1">
      <c r="A103" s="9"/>
      <c r="B103" s="23"/>
      <c r="C103" s="21"/>
      <c r="D103" s="24"/>
      <c r="E103" s="25"/>
      <c r="F103" s="26"/>
      <c r="G103" s="27"/>
      <c r="H103" s="25"/>
      <c r="I103" s="24"/>
      <c r="J103" s="24"/>
      <c r="K103" s="60"/>
    </row>
    <row r="104" spans="1:11" ht="15.75" customHeight="1">
      <c r="A104" s="9"/>
      <c r="B104" s="89" t="s">
        <v>12</v>
      </c>
      <c r="C104" s="90"/>
      <c r="D104" s="90"/>
      <c r="E104" s="90"/>
      <c r="F104" s="90"/>
      <c r="G104" s="90"/>
      <c r="H104" s="90"/>
      <c r="I104" s="90"/>
      <c r="J104" s="91"/>
      <c r="K104" s="57"/>
    </row>
    <row r="105" spans="1:11" ht="15.75">
      <c r="A105" s="2"/>
      <c r="B105" s="92" t="s">
        <v>6</v>
      </c>
      <c r="C105" s="85" t="s">
        <v>11</v>
      </c>
      <c r="D105" s="19" t="s">
        <v>17</v>
      </c>
      <c r="E105" s="77">
        <v>81</v>
      </c>
      <c r="F105" s="22">
        <f>691120+86390</f>
        <v>777510</v>
      </c>
      <c r="G105" s="48"/>
      <c r="H105" s="48">
        <v>72</v>
      </c>
      <c r="I105" s="48"/>
      <c r="J105" s="49"/>
      <c r="K105" s="58"/>
    </row>
    <row r="106" spans="1:11" ht="15.75">
      <c r="A106" s="2"/>
      <c r="B106" s="93"/>
      <c r="C106" s="86"/>
      <c r="D106" s="20" t="s">
        <v>18</v>
      </c>
      <c r="E106" s="77">
        <v>9</v>
      </c>
      <c r="F106" s="22">
        <f>37555.8+5119.8</f>
        <v>42675.600000000006</v>
      </c>
      <c r="G106" s="48"/>
      <c r="H106" s="48">
        <v>8</v>
      </c>
      <c r="I106" s="48"/>
      <c r="J106" s="49"/>
      <c r="K106" s="58"/>
    </row>
    <row r="107" spans="1:11" ht="15.75">
      <c r="A107" s="2"/>
      <c r="B107" s="93"/>
      <c r="C107" s="86"/>
      <c r="D107" s="20" t="s">
        <v>19</v>
      </c>
      <c r="E107" s="77">
        <v>18</v>
      </c>
      <c r="F107" s="22">
        <v>128582.88</v>
      </c>
      <c r="G107" s="48"/>
      <c r="H107" s="48">
        <v>17</v>
      </c>
      <c r="I107" s="48"/>
      <c r="J107" s="49"/>
      <c r="K107" s="58"/>
    </row>
    <row r="108" spans="1:11" ht="15.75">
      <c r="A108" s="2"/>
      <c r="B108" s="94"/>
      <c r="C108" s="87"/>
      <c r="D108" s="20" t="s">
        <v>20</v>
      </c>
      <c r="E108" s="77">
        <v>9</v>
      </c>
      <c r="F108" s="22">
        <v>42675.6</v>
      </c>
      <c r="G108" s="48"/>
      <c r="H108" s="48">
        <v>8</v>
      </c>
      <c r="I108" s="48"/>
      <c r="J108" s="49"/>
      <c r="K108" s="58"/>
    </row>
    <row r="109" spans="1:11" ht="16.5" thickBot="1">
      <c r="A109" s="9"/>
      <c r="B109" s="82" t="s">
        <v>21</v>
      </c>
      <c r="C109" s="83"/>
      <c r="D109" s="84"/>
      <c r="E109" s="30">
        <f aca="true" t="shared" si="13" ref="E109:J109">SUM(E105:E108)</f>
        <v>117</v>
      </c>
      <c r="F109" s="31">
        <f t="shared" si="13"/>
        <v>991444.08</v>
      </c>
      <c r="G109" s="52">
        <f t="shared" si="13"/>
        <v>0</v>
      </c>
      <c r="H109" s="44">
        <f t="shared" si="13"/>
        <v>105</v>
      </c>
      <c r="I109" s="44">
        <f t="shared" si="13"/>
        <v>0</v>
      </c>
      <c r="J109" s="45">
        <f t="shared" si="13"/>
        <v>0</v>
      </c>
      <c r="K109" s="59"/>
    </row>
    <row r="110" spans="1:11" ht="16.5" thickBot="1">
      <c r="A110" s="9"/>
      <c r="B110" s="35"/>
      <c r="C110" s="32"/>
      <c r="D110" s="32"/>
      <c r="E110" s="33"/>
      <c r="F110" s="34"/>
      <c r="G110" s="75"/>
      <c r="H110" s="53"/>
      <c r="I110" s="53"/>
      <c r="J110" s="53"/>
      <c r="K110" s="60"/>
    </row>
    <row r="111" spans="1:11" ht="15.75" customHeight="1">
      <c r="A111" s="9"/>
      <c r="B111" s="89" t="s">
        <v>39</v>
      </c>
      <c r="C111" s="90"/>
      <c r="D111" s="90"/>
      <c r="E111" s="90"/>
      <c r="F111" s="90"/>
      <c r="G111" s="90"/>
      <c r="H111" s="90"/>
      <c r="I111" s="90"/>
      <c r="J111" s="91"/>
      <c r="K111" s="57"/>
    </row>
    <row r="112" spans="1:11" ht="15.75">
      <c r="A112" s="2"/>
      <c r="B112" s="92" t="s">
        <v>6</v>
      </c>
      <c r="C112" s="85" t="s">
        <v>42</v>
      </c>
      <c r="D112" s="19" t="s">
        <v>17</v>
      </c>
      <c r="E112" s="77">
        <v>9</v>
      </c>
      <c r="F112" s="22">
        <v>93068</v>
      </c>
      <c r="G112" s="48"/>
      <c r="H112" s="48">
        <v>9</v>
      </c>
      <c r="I112" s="48"/>
      <c r="J112" s="49"/>
      <c r="K112" s="58"/>
    </row>
    <row r="113" spans="1:11" ht="15.75">
      <c r="A113" s="2"/>
      <c r="B113" s="93"/>
      <c r="C113" s="86"/>
      <c r="D113" s="20" t="s">
        <v>18</v>
      </c>
      <c r="E113" s="77"/>
      <c r="F113" s="22"/>
      <c r="G113" s="48"/>
      <c r="H113" s="48"/>
      <c r="I113" s="48"/>
      <c r="J113" s="49"/>
      <c r="K113" s="58"/>
    </row>
    <row r="114" spans="1:11" ht="15.75">
      <c r="A114" s="2"/>
      <c r="B114" s="93"/>
      <c r="C114" s="86"/>
      <c r="D114" s="20" t="s">
        <v>19</v>
      </c>
      <c r="E114" s="77">
        <v>2</v>
      </c>
      <c r="F114" s="22">
        <v>30680</v>
      </c>
      <c r="G114" s="48"/>
      <c r="H114" s="48">
        <v>2</v>
      </c>
      <c r="I114" s="48"/>
      <c r="J114" s="49"/>
      <c r="K114" s="58"/>
    </row>
    <row r="115" spans="1:11" ht="15.75">
      <c r="A115" s="2"/>
      <c r="B115" s="94"/>
      <c r="C115" s="87"/>
      <c r="D115" s="20" t="s">
        <v>20</v>
      </c>
      <c r="E115" s="77">
        <v>2</v>
      </c>
      <c r="F115" s="22">
        <v>5040</v>
      </c>
      <c r="G115" s="48"/>
      <c r="H115" s="48">
        <v>2</v>
      </c>
      <c r="I115" s="48"/>
      <c r="J115" s="49"/>
      <c r="K115" s="58"/>
    </row>
    <row r="116" spans="1:11" ht="16.5" thickBot="1">
      <c r="A116" s="9"/>
      <c r="B116" s="82" t="s">
        <v>21</v>
      </c>
      <c r="C116" s="83"/>
      <c r="D116" s="84"/>
      <c r="E116" s="30">
        <f aca="true" t="shared" si="14" ref="E116:J116">SUM(E112:E115)</f>
        <v>13</v>
      </c>
      <c r="F116" s="31">
        <f t="shared" si="14"/>
        <v>128788</v>
      </c>
      <c r="G116" s="52">
        <f t="shared" si="14"/>
        <v>0</v>
      </c>
      <c r="H116" s="44">
        <f t="shared" si="14"/>
        <v>13</v>
      </c>
      <c r="I116" s="44">
        <f t="shared" si="14"/>
        <v>0</v>
      </c>
      <c r="J116" s="45">
        <f t="shared" si="14"/>
        <v>0</v>
      </c>
      <c r="K116" s="59"/>
    </row>
    <row r="117" spans="1:11" ht="16.5" thickBot="1">
      <c r="A117" s="9"/>
      <c r="B117" s="67"/>
      <c r="C117" s="68"/>
      <c r="D117" s="69"/>
      <c r="E117" s="70"/>
      <c r="F117" s="71"/>
      <c r="G117" s="72"/>
      <c r="H117" s="73"/>
      <c r="I117" s="73"/>
      <c r="J117" s="74"/>
      <c r="K117" s="65"/>
    </row>
    <row r="118" spans="1:11" ht="23.25" customHeight="1" thickBot="1">
      <c r="A118" s="2"/>
      <c r="B118" s="100" t="s">
        <v>22</v>
      </c>
      <c r="C118" s="101"/>
      <c r="D118" s="102"/>
      <c r="E118" s="37">
        <f aca="true" t="shared" si="15" ref="E118:J118">E27+E34+E41+E48+E62+E69+E76+E89+E109+E54+E82+E13+E20+E116+E96+E102</f>
        <v>584</v>
      </c>
      <c r="F118" s="37">
        <f t="shared" si="15"/>
        <v>6702165.699999999</v>
      </c>
      <c r="G118" s="37">
        <f t="shared" si="15"/>
        <v>0</v>
      </c>
      <c r="H118" s="37">
        <f t="shared" si="15"/>
        <v>544</v>
      </c>
      <c r="I118" s="37">
        <f t="shared" si="15"/>
        <v>0</v>
      </c>
      <c r="J118" s="37">
        <f t="shared" si="15"/>
        <v>0</v>
      </c>
      <c r="K118" s="65"/>
    </row>
    <row r="119" spans="1:10" ht="15.75" customHeight="1">
      <c r="A119" s="15"/>
      <c r="B119" s="88"/>
      <c r="C119" s="88"/>
      <c r="D119" s="88"/>
      <c r="E119" s="16"/>
      <c r="F119" s="17"/>
      <c r="G119" s="3"/>
      <c r="H119" s="3"/>
      <c r="I119" s="3"/>
      <c r="J119" s="4"/>
    </row>
    <row r="120" spans="1:10" s="66" customFormat="1" ht="15.75">
      <c r="A120" s="18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2" s="118" customFormat="1" ht="15.75">
      <c r="A121" s="3"/>
      <c r="B121" s="3"/>
      <c r="C121" s="3"/>
      <c r="D121" s="117"/>
      <c r="E121" s="117"/>
      <c r="F121" s="117"/>
      <c r="G121" s="117"/>
      <c r="H121" s="3"/>
      <c r="I121" s="3"/>
      <c r="J121" s="3"/>
      <c r="K121" s="3"/>
      <c r="L121" s="3"/>
    </row>
    <row r="122" spans="1:12" s="118" customFormat="1" ht="15.75">
      <c r="A122" s="3"/>
      <c r="B122" s="3"/>
      <c r="C122" s="3"/>
      <c r="D122" s="119"/>
      <c r="E122" s="119"/>
      <c r="F122" s="120"/>
      <c r="G122" s="119"/>
      <c r="H122" s="3"/>
      <c r="I122" s="3"/>
      <c r="J122" s="3"/>
      <c r="K122" s="3"/>
      <c r="L122" s="3"/>
    </row>
    <row r="123" spans="1:12" s="118" customFormat="1" ht="15.75">
      <c r="A123" s="3"/>
      <c r="B123" s="3"/>
      <c r="C123" s="3"/>
      <c r="D123" s="117"/>
      <c r="E123" s="117"/>
      <c r="F123" s="117"/>
      <c r="G123" s="117"/>
      <c r="H123" s="3"/>
      <c r="I123" s="3"/>
      <c r="J123" s="3"/>
      <c r="K123" s="3"/>
      <c r="L123" s="3"/>
    </row>
    <row r="124" spans="1:12" s="118" customFormat="1" ht="15.75">
      <c r="A124" s="3"/>
      <c r="B124" s="3"/>
      <c r="C124" s="3"/>
      <c r="D124" s="3"/>
      <c r="E124" s="3"/>
      <c r="F124" s="121"/>
      <c r="G124" s="3"/>
      <c r="H124" s="3"/>
      <c r="I124" s="3"/>
      <c r="J124" s="3"/>
      <c r="K124" s="3"/>
      <c r="L124" s="3"/>
    </row>
    <row r="125" spans="1:12" s="118" customFormat="1" ht="15.75">
      <c r="A125" s="3"/>
      <c r="B125" s="3"/>
      <c r="C125" s="3"/>
      <c r="D125" s="117"/>
      <c r="E125" s="117"/>
      <c r="F125" s="117"/>
      <c r="G125" s="117"/>
      <c r="H125" s="3"/>
      <c r="I125" s="3"/>
      <c r="J125" s="3"/>
      <c r="K125" s="3"/>
      <c r="L125" s="3"/>
    </row>
    <row r="126" spans="1:12" s="118" customFormat="1" ht="15.75">
      <c r="A126" s="3"/>
      <c r="B126" s="3"/>
      <c r="C126" s="3"/>
      <c r="D126" s="3"/>
      <c r="E126" s="3"/>
      <c r="F126" s="121"/>
      <c r="G126" s="3"/>
      <c r="H126" s="3"/>
      <c r="I126" s="3"/>
      <c r="J126" s="3"/>
      <c r="K126" s="3"/>
      <c r="L126" s="3"/>
    </row>
    <row r="127" spans="1:12" s="118" customFormat="1" ht="15.75">
      <c r="A127" s="3"/>
      <c r="B127" s="3"/>
      <c r="C127" s="3"/>
      <c r="D127" s="117"/>
      <c r="E127" s="117"/>
      <c r="F127" s="117"/>
      <c r="G127" s="117"/>
      <c r="H127" s="3"/>
      <c r="I127" s="3"/>
      <c r="J127" s="3"/>
      <c r="K127" s="3"/>
      <c r="L127" s="3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7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7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7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7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7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7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7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7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7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7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7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7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7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7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7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7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7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7"/>
      <c r="G205" s="2"/>
      <c r="H205" s="2"/>
      <c r="I205" s="2"/>
      <c r="J205" s="2"/>
    </row>
    <row r="206" spans="1:10" ht="15.75">
      <c r="A206" s="2"/>
      <c r="B206" s="2"/>
      <c r="C206" s="2"/>
      <c r="D206" s="1"/>
      <c r="E206" s="1"/>
      <c r="F206" s="8"/>
      <c r="G206" s="1"/>
      <c r="H206" s="1"/>
      <c r="I206" s="1"/>
      <c r="J206" s="1"/>
    </row>
    <row r="207" spans="1:3" ht="15.75">
      <c r="A207" s="1"/>
      <c r="B207" s="2"/>
      <c r="C207" s="2"/>
    </row>
    <row r="208" spans="2:3" ht="15.75">
      <c r="B208" s="1"/>
      <c r="C208" s="1"/>
    </row>
  </sheetData>
  <sheetProtection/>
  <mergeCells count="80">
    <mergeCell ref="D121:G121"/>
    <mergeCell ref="D123:G123"/>
    <mergeCell ref="D125:G125"/>
    <mergeCell ref="D127:G127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2:J22"/>
    <mergeCell ref="B23:B26"/>
    <mergeCell ref="C23:C26"/>
    <mergeCell ref="B27:D27"/>
    <mergeCell ref="B29:J29"/>
    <mergeCell ref="B30:B33"/>
    <mergeCell ref="C30:C33"/>
    <mergeCell ref="B34:D34"/>
    <mergeCell ref="B36:J36"/>
    <mergeCell ref="B37:B40"/>
    <mergeCell ref="C37:C40"/>
    <mergeCell ref="B41:D41"/>
    <mergeCell ref="B43:J43"/>
    <mergeCell ref="B44:B47"/>
    <mergeCell ref="C44:C47"/>
    <mergeCell ref="B48:D48"/>
    <mergeCell ref="B49:J49"/>
    <mergeCell ref="B50:B53"/>
    <mergeCell ref="C50:C53"/>
    <mergeCell ref="B54:D54"/>
    <mergeCell ref="B56:J56"/>
    <mergeCell ref="B57:B61"/>
    <mergeCell ref="C57:C61"/>
    <mergeCell ref="B62:D62"/>
    <mergeCell ref="B64:J64"/>
    <mergeCell ref="B65:B68"/>
    <mergeCell ref="C65:C68"/>
    <mergeCell ref="B69:D69"/>
    <mergeCell ref="B71:J71"/>
    <mergeCell ref="B72:B75"/>
    <mergeCell ref="C72:C75"/>
    <mergeCell ref="B105:B108"/>
    <mergeCell ref="B76:D76"/>
    <mergeCell ref="B77:J77"/>
    <mergeCell ref="B78:B81"/>
    <mergeCell ref="C78:C81"/>
    <mergeCell ref="B82:D82"/>
    <mergeCell ref="B84:J84"/>
    <mergeCell ref="C112:C115"/>
    <mergeCell ref="B85:B88"/>
    <mergeCell ref="C85:C88"/>
    <mergeCell ref="B89:D89"/>
    <mergeCell ref="B91:J91"/>
    <mergeCell ref="B118:D118"/>
    <mergeCell ref="B92:B95"/>
    <mergeCell ref="C92:C95"/>
    <mergeCell ref="B96:D96"/>
    <mergeCell ref="B104:J104"/>
    <mergeCell ref="B116:D116"/>
    <mergeCell ref="C105:C108"/>
    <mergeCell ref="B119:D119"/>
    <mergeCell ref="B97:J97"/>
    <mergeCell ref="B98:B101"/>
    <mergeCell ref="C98:C101"/>
    <mergeCell ref="B102:D102"/>
    <mergeCell ref="B109:D109"/>
    <mergeCell ref="B111:J111"/>
    <mergeCell ref="B112:B11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2018-07-13T09:57:24Z</dcterms:modified>
  <cp:category/>
  <cp:version/>
  <cp:contentType/>
  <cp:contentStatus/>
</cp:coreProperties>
</file>