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1.12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<sst xmlns="http://schemas.openxmlformats.org/spreadsheetml/2006/main" count="150" uniqueCount="44">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</sst>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righ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80" zoomScaleNormal="80" zoomScalePageLayoutView="0" workbookViewId="0" topLeftCell="A1">
      <selection activeCell="D138" sqref="D138:E138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1" t="s">
        <v>34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43080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2" t="s">
        <v>4</v>
      </c>
      <c r="C5" s="107" t="s">
        <v>7</v>
      </c>
      <c r="D5" s="107" t="s">
        <v>23</v>
      </c>
      <c r="E5" s="107" t="s">
        <v>0</v>
      </c>
      <c r="F5" s="114" t="s">
        <v>1</v>
      </c>
      <c r="G5" s="107" t="s">
        <v>2</v>
      </c>
      <c r="H5" s="107" t="s">
        <v>3</v>
      </c>
      <c r="I5" s="107" t="s">
        <v>5</v>
      </c>
      <c r="J5" s="109" t="s">
        <v>24</v>
      </c>
      <c r="K5" s="110"/>
    </row>
    <row r="6" spans="1:11" ht="96" customHeight="1">
      <c r="A6" s="2"/>
      <c r="B6" s="113"/>
      <c r="C6" s="108"/>
      <c r="D6" s="108"/>
      <c r="E6" s="108"/>
      <c r="F6" s="115"/>
      <c r="G6" s="108"/>
      <c r="H6" s="108"/>
      <c r="I6" s="108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1" t="s">
        <v>35</v>
      </c>
      <c r="C8" s="92"/>
      <c r="D8" s="92"/>
      <c r="E8" s="92"/>
      <c r="F8" s="92"/>
      <c r="G8" s="92"/>
      <c r="H8" s="92"/>
      <c r="I8" s="92"/>
      <c r="J8" s="92"/>
      <c r="K8" s="56"/>
    </row>
    <row r="9" spans="1:11" ht="15.75">
      <c r="A9" s="9"/>
      <c r="B9" s="82" t="s">
        <v>6</v>
      </c>
      <c r="C9" s="85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3"/>
      <c r="C10" s="86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3"/>
      <c r="C11" s="86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4"/>
      <c r="C12" s="87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8" t="s">
        <v>21</v>
      </c>
      <c r="C13" s="89"/>
      <c r="D13" s="90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1" t="s">
        <v>36</v>
      </c>
      <c r="C15" s="92"/>
      <c r="D15" s="92"/>
      <c r="E15" s="92"/>
      <c r="F15" s="92"/>
      <c r="G15" s="92"/>
      <c r="H15" s="92"/>
      <c r="I15" s="92"/>
      <c r="J15" s="93"/>
      <c r="K15" s="56"/>
    </row>
    <row r="16" spans="1:11" ht="15.75">
      <c r="A16" s="9"/>
      <c r="B16" s="82" t="s">
        <v>6</v>
      </c>
      <c r="C16" s="85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3"/>
      <c r="C17" s="86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3"/>
      <c r="C18" s="86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4"/>
      <c r="C19" s="87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8" t="s">
        <v>21</v>
      </c>
      <c r="C20" s="89"/>
      <c r="D20" s="89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1" t="s">
        <v>16</v>
      </c>
      <c r="C21" s="92"/>
      <c r="D21" s="92"/>
      <c r="E21" s="92"/>
      <c r="F21" s="92"/>
      <c r="G21" s="92"/>
      <c r="H21" s="92"/>
      <c r="I21" s="92"/>
      <c r="J21" s="92"/>
      <c r="K21" s="56"/>
    </row>
    <row r="22" spans="1:11" ht="15.75">
      <c r="A22" s="9"/>
      <c r="B22" s="82" t="s">
        <v>6</v>
      </c>
      <c r="C22" s="104" t="s">
        <v>9</v>
      </c>
      <c r="D22" s="19" t="s">
        <v>17</v>
      </c>
      <c r="E22" s="76">
        <v>20</v>
      </c>
      <c r="F22" s="22">
        <v>25402.86</v>
      </c>
      <c r="G22" s="47"/>
      <c r="H22" s="47">
        <v>15</v>
      </c>
      <c r="I22" s="47"/>
      <c r="J22" s="48"/>
      <c r="K22" s="57"/>
    </row>
    <row r="23" spans="1:11" ht="15.75">
      <c r="A23" s="9"/>
      <c r="B23" s="83"/>
      <c r="C23" s="105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3"/>
      <c r="C24" s="105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4"/>
      <c r="C25" s="106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8" t="s">
        <v>21</v>
      </c>
      <c r="C26" s="89"/>
      <c r="D26" s="89"/>
      <c r="E26" s="30">
        <f aca="true" t="shared" si="2" ref="E26:J26">SUM(E22:E25)</f>
        <v>20</v>
      </c>
      <c r="F26" s="31">
        <f t="shared" si="2"/>
        <v>25402.86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1" t="s">
        <v>27</v>
      </c>
      <c r="C27" s="92"/>
      <c r="D27" s="92"/>
      <c r="E27" s="92"/>
      <c r="F27" s="92"/>
      <c r="G27" s="92"/>
      <c r="H27" s="92"/>
      <c r="I27" s="92"/>
      <c r="J27" s="92"/>
      <c r="K27" s="56"/>
    </row>
    <row r="28" spans="1:11" ht="15.75">
      <c r="A28" s="9"/>
      <c r="B28" s="82" t="s">
        <v>6</v>
      </c>
      <c r="C28" s="85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3"/>
      <c r="C29" s="86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3"/>
      <c r="C30" s="86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4"/>
      <c r="C31" s="87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8" t="s">
        <v>21</v>
      </c>
      <c r="C32" s="89"/>
      <c r="D32" s="89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1" t="s">
        <v>31</v>
      </c>
      <c r="C33" s="92"/>
      <c r="D33" s="92"/>
      <c r="E33" s="92"/>
      <c r="F33" s="92"/>
      <c r="G33" s="92"/>
      <c r="H33" s="92"/>
      <c r="I33" s="92"/>
      <c r="J33" s="92"/>
      <c r="K33" s="56"/>
    </row>
    <row r="34" spans="1:11" ht="15.75">
      <c r="A34" s="9"/>
      <c r="B34" s="82" t="s">
        <v>6</v>
      </c>
      <c r="C34" s="85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3"/>
      <c r="C35" s="86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3"/>
      <c r="C36" s="86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4"/>
      <c r="C37" s="87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8" t="s">
        <v>21</v>
      </c>
      <c r="C38" s="89"/>
      <c r="D38" s="89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1" t="s">
        <v>8</v>
      </c>
      <c r="C40" s="92"/>
      <c r="D40" s="92"/>
      <c r="E40" s="92"/>
      <c r="F40" s="92"/>
      <c r="G40" s="92"/>
      <c r="H40" s="92"/>
      <c r="I40" s="92"/>
      <c r="J40" s="93"/>
      <c r="K40" s="56"/>
    </row>
    <row r="41" spans="1:11" ht="15.75">
      <c r="A41" s="9"/>
      <c r="B41" s="82" t="s">
        <v>6</v>
      </c>
      <c r="C41" s="85" t="s">
        <v>9</v>
      </c>
      <c r="D41" s="19" t="s">
        <v>17</v>
      </c>
      <c r="E41" s="77">
        <v>120</v>
      </c>
      <c r="F41" s="36">
        <f>1275717.78+141746.42+141746.42+141746.42</f>
        <v>1700957.0399999998</v>
      </c>
      <c r="G41" s="45"/>
      <c r="H41" s="45">
        <v>110</v>
      </c>
      <c r="I41" s="45"/>
      <c r="J41" s="46"/>
      <c r="K41" s="57"/>
    </row>
    <row r="42" spans="1:11" ht="15.75">
      <c r="A42" s="9"/>
      <c r="B42" s="83"/>
      <c r="C42" s="86"/>
      <c r="D42" s="20" t="s">
        <v>18</v>
      </c>
      <c r="E42" s="76">
        <v>9</v>
      </c>
      <c r="F42" s="22">
        <v>53091.36</v>
      </c>
      <c r="G42" s="47"/>
      <c r="H42" s="47">
        <v>9</v>
      </c>
      <c r="I42" s="47"/>
      <c r="J42" s="48"/>
      <c r="K42" s="57"/>
    </row>
    <row r="43" spans="1:11" ht="15.75">
      <c r="A43" s="9"/>
      <c r="B43" s="83"/>
      <c r="C43" s="86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4"/>
      <c r="C44" s="87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8" t="s">
        <v>21</v>
      </c>
      <c r="C45" s="89"/>
      <c r="D45" s="89"/>
      <c r="E45" s="30">
        <f aca="true" t="shared" si="5" ref="E45:J45">SUM(E41:E44)</f>
        <v>129</v>
      </c>
      <c r="F45" s="31">
        <f t="shared" si="5"/>
        <v>1754048.4</v>
      </c>
      <c r="G45" s="43">
        <f t="shared" si="5"/>
        <v>0</v>
      </c>
      <c r="H45" s="43">
        <f t="shared" si="5"/>
        <v>119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1" t="s">
        <v>15</v>
      </c>
      <c r="C47" s="92"/>
      <c r="D47" s="92"/>
      <c r="E47" s="92"/>
      <c r="F47" s="92"/>
      <c r="G47" s="92"/>
      <c r="H47" s="92"/>
      <c r="I47" s="92"/>
      <c r="J47" s="92"/>
      <c r="K47" s="56"/>
    </row>
    <row r="48" spans="1:11" ht="15.75">
      <c r="A48" s="9"/>
      <c r="B48" s="82" t="s">
        <v>6</v>
      </c>
      <c r="C48" s="85" t="s">
        <v>9</v>
      </c>
      <c r="D48" s="19" t="s">
        <v>17</v>
      </c>
      <c r="E48" s="76">
        <v>17</v>
      </c>
      <c r="F48" s="22">
        <f>36875.01+6037.68+7204.05</f>
        <v>50116.740000000005</v>
      </c>
      <c r="G48" s="47"/>
      <c r="H48" s="47">
        <v>16</v>
      </c>
      <c r="I48" s="47"/>
      <c r="J48" s="48"/>
      <c r="K48" s="57"/>
    </row>
    <row r="49" spans="1:11" ht="15.75">
      <c r="A49" s="9"/>
      <c r="B49" s="83"/>
      <c r="C49" s="86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3"/>
      <c r="C50" s="86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102"/>
      <c r="C51" s="103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8" t="s">
        <v>21</v>
      </c>
      <c r="C52" s="89"/>
      <c r="D52" s="89"/>
      <c r="E52" s="30">
        <f aca="true" t="shared" si="6" ref="E52:J52">SUM(E48:E51)</f>
        <v>17</v>
      </c>
      <c r="F52" s="31">
        <f t="shared" si="6"/>
        <v>50116.740000000005</v>
      </c>
      <c r="G52" s="43">
        <f t="shared" si="6"/>
        <v>0</v>
      </c>
      <c r="H52" s="43">
        <f t="shared" si="6"/>
        <v>16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1" t="s">
        <v>42</v>
      </c>
      <c r="C54" s="92"/>
      <c r="D54" s="92"/>
      <c r="E54" s="92"/>
      <c r="F54" s="92"/>
      <c r="G54" s="92"/>
      <c r="H54" s="92"/>
      <c r="I54" s="92"/>
      <c r="J54" s="92"/>
      <c r="K54" s="56"/>
    </row>
    <row r="55" spans="1:11" ht="15.75">
      <c r="A55" s="9"/>
      <c r="B55" s="82" t="s">
        <v>6</v>
      </c>
      <c r="C55" s="85" t="s">
        <v>9</v>
      </c>
      <c r="D55" s="19" t="s">
        <v>17</v>
      </c>
      <c r="E55" s="76">
        <v>31</v>
      </c>
      <c r="F55" s="22">
        <v>87992.4</v>
      </c>
      <c r="G55" s="47"/>
      <c r="H55" s="47">
        <v>31</v>
      </c>
      <c r="I55" s="47"/>
      <c r="J55" s="48"/>
      <c r="K55" s="57"/>
    </row>
    <row r="56" spans="1:11" ht="15.75">
      <c r="A56" s="9"/>
      <c r="B56" s="83"/>
      <c r="C56" s="86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3"/>
      <c r="C57" s="86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102"/>
      <c r="C58" s="103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8" t="s">
        <v>21</v>
      </c>
      <c r="C59" s="89"/>
      <c r="D59" s="89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31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1" t="s">
        <v>13</v>
      </c>
      <c r="C61" s="92"/>
      <c r="D61" s="92"/>
      <c r="E61" s="92"/>
      <c r="F61" s="92"/>
      <c r="G61" s="92"/>
      <c r="H61" s="92"/>
      <c r="I61" s="92"/>
      <c r="J61" s="92"/>
      <c r="K61" s="56"/>
    </row>
    <row r="62" spans="1:11" ht="15.75">
      <c r="A62" s="9"/>
      <c r="B62" s="82" t="s">
        <v>6</v>
      </c>
      <c r="C62" s="85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3"/>
      <c r="C63" s="86"/>
      <c r="D63" s="20" t="s">
        <v>18</v>
      </c>
      <c r="E63" s="78">
        <v>10</v>
      </c>
      <c r="F63" s="79">
        <f>131612.9+17000+17000</f>
        <v>165612.9</v>
      </c>
      <c r="G63" s="80"/>
      <c r="H63" s="80">
        <v>10</v>
      </c>
      <c r="I63" s="47"/>
      <c r="J63" s="48"/>
      <c r="K63" s="57"/>
    </row>
    <row r="64" spans="1:11" ht="15.75">
      <c r="A64" s="9"/>
      <c r="B64" s="83"/>
      <c r="C64" s="86"/>
      <c r="D64" s="20" t="s">
        <v>19</v>
      </c>
      <c r="E64" s="78">
        <f>75+7+6</f>
        <v>88</v>
      </c>
      <c r="F64" s="79">
        <f>1042999.99+107000+107000</f>
        <v>1256999.99</v>
      </c>
      <c r="G64" s="80"/>
      <c r="H64" s="80">
        <v>81</v>
      </c>
      <c r="I64" s="47"/>
      <c r="J64" s="48"/>
      <c r="K64" s="57"/>
    </row>
    <row r="65" spans="1:11" ht="15.75">
      <c r="A65" s="9"/>
      <c r="B65" s="83"/>
      <c r="C65" s="86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4"/>
      <c r="C66" s="87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8" t="s">
        <v>21</v>
      </c>
      <c r="C67" s="89"/>
      <c r="D67" s="90"/>
      <c r="E67" s="30">
        <f>SUM(E62:E65)</f>
        <v>147</v>
      </c>
      <c r="F67" s="31">
        <f>SUM(F62:F65)</f>
        <v>2019152.67</v>
      </c>
      <c r="G67" s="43">
        <f>SUM(G62:G65)</f>
        <v>0</v>
      </c>
      <c r="H67" s="43">
        <f>SUM(H62:H66)</f>
        <v>140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1" t="s">
        <v>28</v>
      </c>
      <c r="C69" s="92"/>
      <c r="D69" s="92"/>
      <c r="E69" s="92"/>
      <c r="F69" s="92"/>
      <c r="G69" s="92"/>
      <c r="H69" s="92"/>
      <c r="I69" s="92"/>
      <c r="J69" s="93"/>
      <c r="K69" s="56"/>
    </row>
    <row r="70" spans="1:11" ht="15.75">
      <c r="A70" s="9"/>
      <c r="B70" s="82" t="s">
        <v>6</v>
      </c>
      <c r="C70" s="85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3"/>
      <c r="C71" s="86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3"/>
      <c r="C72" s="86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4"/>
      <c r="C73" s="87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8" t="s">
        <v>21</v>
      </c>
      <c r="C74" s="89"/>
      <c r="D74" s="90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97" t="s">
        <v>32</v>
      </c>
      <c r="C76" s="98"/>
      <c r="D76" s="98"/>
      <c r="E76" s="98"/>
      <c r="F76" s="98"/>
      <c r="G76" s="98"/>
      <c r="H76" s="98"/>
      <c r="I76" s="98"/>
      <c r="J76" s="99"/>
      <c r="K76" s="56"/>
    </row>
    <row r="77" spans="1:11" ht="15.75">
      <c r="A77" s="9"/>
      <c r="B77" s="100" t="s">
        <v>6</v>
      </c>
      <c r="C77" s="101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100"/>
      <c r="C78" s="101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100"/>
      <c r="C79" s="101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100"/>
      <c r="C80" s="101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8" t="s">
        <v>21</v>
      </c>
      <c r="C81" s="89"/>
      <c r="D81" s="90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97" t="s">
        <v>29</v>
      </c>
      <c r="C82" s="98"/>
      <c r="D82" s="98"/>
      <c r="E82" s="98"/>
      <c r="F82" s="98"/>
      <c r="G82" s="98"/>
      <c r="H82" s="98"/>
      <c r="I82" s="98"/>
      <c r="J82" s="99"/>
      <c r="K82" s="56"/>
    </row>
    <row r="83" spans="1:11" ht="15.75">
      <c r="A83" s="9"/>
      <c r="B83" s="100" t="s">
        <v>6</v>
      </c>
      <c r="C83" s="101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100"/>
      <c r="C84" s="101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100"/>
      <c r="C85" s="101"/>
      <c r="D85" s="20" t="s">
        <v>19</v>
      </c>
      <c r="E85" s="55">
        <v>49</v>
      </c>
      <c r="F85" s="54">
        <f>124780.6+184200+184200+93893.3+6800</f>
        <v>593873.9</v>
      </c>
      <c r="G85" s="47"/>
      <c r="H85" s="47">
        <v>49</v>
      </c>
      <c r="I85" s="49"/>
      <c r="J85" s="50"/>
      <c r="K85" s="57"/>
    </row>
    <row r="86" spans="1:11" ht="15.75">
      <c r="A86" s="9"/>
      <c r="B86" s="100"/>
      <c r="C86" s="101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8" t="s">
        <v>21</v>
      </c>
      <c r="C87" s="89"/>
      <c r="D87" s="90"/>
      <c r="E87" s="30">
        <f aca="true" t="shared" si="10" ref="E87:J87">SUM(E83:E86)</f>
        <v>118</v>
      </c>
      <c r="F87" s="31">
        <f t="shared" si="10"/>
        <v>1590633.94</v>
      </c>
      <c r="G87" s="43">
        <f t="shared" si="10"/>
        <v>0</v>
      </c>
      <c r="H87" s="43">
        <f t="shared" si="10"/>
        <v>118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97" t="s">
        <v>33</v>
      </c>
      <c r="C89" s="98"/>
      <c r="D89" s="98"/>
      <c r="E89" s="98"/>
      <c r="F89" s="98"/>
      <c r="G89" s="98"/>
      <c r="H89" s="98"/>
      <c r="I89" s="98"/>
      <c r="J89" s="99"/>
      <c r="K89" s="56"/>
    </row>
    <row r="90" spans="1:11" ht="15.75">
      <c r="A90" s="9"/>
      <c r="B90" s="100" t="s">
        <v>6</v>
      </c>
      <c r="C90" s="101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100"/>
      <c r="C91" s="101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100"/>
      <c r="C92" s="101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100"/>
      <c r="C93" s="101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8" t="s">
        <v>21</v>
      </c>
      <c r="C94" s="89"/>
      <c r="D94" s="90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97" t="s">
        <v>40</v>
      </c>
      <c r="C96" s="98"/>
      <c r="D96" s="98"/>
      <c r="E96" s="98"/>
      <c r="F96" s="98"/>
      <c r="G96" s="98"/>
      <c r="H96" s="98"/>
      <c r="I96" s="98"/>
      <c r="J96" s="99"/>
      <c r="K96" s="56"/>
    </row>
    <row r="97" spans="1:11" ht="15.75">
      <c r="A97" s="9"/>
      <c r="B97" s="100" t="s">
        <v>6</v>
      </c>
      <c r="C97" s="101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100"/>
      <c r="C98" s="101"/>
      <c r="D98" s="20" t="s">
        <v>18</v>
      </c>
      <c r="E98" s="28">
        <v>3</v>
      </c>
      <c r="F98" s="29">
        <v>18900</v>
      </c>
      <c r="G98" s="47"/>
      <c r="H98" s="47">
        <v>3</v>
      </c>
      <c r="I98" s="49"/>
      <c r="J98" s="50"/>
      <c r="K98" s="57"/>
    </row>
    <row r="99" spans="1:11" ht="15.75">
      <c r="A99" s="9"/>
      <c r="B99" s="100"/>
      <c r="C99" s="101"/>
      <c r="D99" s="20" t="s">
        <v>19</v>
      </c>
      <c r="E99" s="28">
        <v>24</v>
      </c>
      <c r="F99" s="29">
        <v>346826.68</v>
      </c>
      <c r="G99" s="47"/>
      <c r="H99" s="47">
        <v>18</v>
      </c>
      <c r="I99" s="49"/>
      <c r="J99" s="50"/>
      <c r="K99" s="57"/>
    </row>
    <row r="100" spans="1:11" ht="15.75">
      <c r="A100" s="9"/>
      <c r="B100" s="100"/>
      <c r="C100" s="101"/>
      <c r="D100" s="20" t="s">
        <v>20</v>
      </c>
      <c r="E100" s="28">
        <v>1</v>
      </c>
      <c r="F100" s="29">
        <v>8046.67</v>
      </c>
      <c r="G100" s="47"/>
      <c r="H100" s="47">
        <v>1</v>
      </c>
      <c r="I100" s="49"/>
      <c r="J100" s="50"/>
      <c r="K100" s="57"/>
    </row>
    <row r="101" spans="1:11" ht="16.5" thickBot="1">
      <c r="A101" s="9"/>
      <c r="B101" s="88" t="s">
        <v>21</v>
      </c>
      <c r="C101" s="89"/>
      <c r="D101" s="90"/>
      <c r="E101" s="30">
        <f aca="true" t="shared" si="12" ref="E101:J101">SUM(E97:E100)</f>
        <v>43</v>
      </c>
      <c r="F101" s="31">
        <f t="shared" si="12"/>
        <v>528873.35</v>
      </c>
      <c r="G101" s="43">
        <f t="shared" si="12"/>
        <v>0</v>
      </c>
      <c r="H101" s="43">
        <f t="shared" si="12"/>
        <v>37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1" t="s">
        <v>41</v>
      </c>
      <c r="C102" s="92"/>
      <c r="D102" s="92"/>
      <c r="E102" s="92"/>
      <c r="F102" s="92"/>
      <c r="G102" s="92"/>
      <c r="H102" s="92"/>
      <c r="I102" s="92"/>
      <c r="J102" s="93"/>
      <c r="K102" s="56"/>
    </row>
    <row r="103" spans="1:11" ht="15.75">
      <c r="A103" s="2"/>
      <c r="B103" s="82" t="s">
        <v>6</v>
      </c>
      <c r="C103" s="85" t="s">
        <v>10</v>
      </c>
      <c r="D103" s="19" t="s">
        <v>17</v>
      </c>
      <c r="E103" s="76">
        <v>8</v>
      </c>
      <c r="F103" s="22">
        <v>67680</v>
      </c>
      <c r="G103" s="47"/>
      <c r="H103" s="47">
        <v>8</v>
      </c>
      <c r="I103" s="47"/>
      <c r="J103" s="48"/>
      <c r="K103" s="57"/>
    </row>
    <row r="104" spans="1:11" ht="15.75">
      <c r="A104" s="2"/>
      <c r="B104" s="83"/>
      <c r="C104" s="86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3"/>
      <c r="C105" s="86"/>
      <c r="D105" s="20" t="s">
        <v>19</v>
      </c>
      <c r="E105" s="76">
        <v>1</v>
      </c>
      <c r="F105" s="22">
        <v>22800</v>
      </c>
      <c r="G105" s="47"/>
      <c r="H105" s="47">
        <v>1</v>
      </c>
      <c r="I105" s="47"/>
      <c r="J105" s="48"/>
      <c r="K105" s="57"/>
    </row>
    <row r="106" spans="1:11" ht="15.75">
      <c r="A106" s="2"/>
      <c r="B106" s="84"/>
      <c r="C106" s="87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8" t="s">
        <v>21</v>
      </c>
      <c r="C107" s="89"/>
      <c r="D107" s="90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9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1" t="s">
        <v>12</v>
      </c>
      <c r="C109" s="92"/>
      <c r="D109" s="92"/>
      <c r="E109" s="92"/>
      <c r="F109" s="92"/>
      <c r="G109" s="92"/>
      <c r="H109" s="92"/>
      <c r="I109" s="92"/>
      <c r="J109" s="93"/>
      <c r="K109" s="56"/>
    </row>
    <row r="110" spans="1:11" ht="15.75">
      <c r="A110" s="2"/>
      <c r="B110" s="82" t="s">
        <v>6</v>
      </c>
      <c r="C110" s="85" t="s">
        <v>11</v>
      </c>
      <c r="D110" s="19" t="s">
        <v>17</v>
      </c>
      <c r="E110" s="76">
        <v>109</v>
      </c>
      <c r="F110" s="22">
        <v>1041799.8</v>
      </c>
      <c r="G110" s="47"/>
      <c r="H110" s="76">
        <v>99</v>
      </c>
      <c r="I110" s="47"/>
      <c r="J110" s="48"/>
      <c r="K110" s="57"/>
    </row>
    <row r="111" spans="1:11" ht="15.75">
      <c r="A111" s="2"/>
      <c r="B111" s="83"/>
      <c r="C111" s="86"/>
      <c r="D111" s="20" t="s">
        <v>18</v>
      </c>
      <c r="E111" s="76">
        <v>11</v>
      </c>
      <c r="F111" s="22">
        <v>52915.2</v>
      </c>
      <c r="G111" s="47"/>
      <c r="H111" s="76">
        <v>11</v>
      </c>
      <c r="I111" s="47"/>
      <c r="J111" s="48"/>
      <c r="K111" s="57"/>
    </row>
    <row r="112" spans="1:11" ht="15.75">
      <c r="A112" s="2"/>
      <c r="B112" s="83"/>
      <c r="C112" s="86"/>
      <c r="D112" s="20" t="s">
        <v>19</v>
      </c>
      <c r="E112" s="76">
        <v>24</v>
      </c>
      <c r="F112" s="22">
        <v>173629.98</v>
      </c>
      <c r="G112" s="47"/>
      <c r="H112" s="76">
        <v>22</v>
      </c>
      <c r="I112" s="47"/>
      <c r="J112" s="48"/>
      <c r="K112" s="57"/>
    </row>
    <row r="113" spans="1:11" ht="15.75">
      <c r="A113" s="2"/>
      <c r="B113" s="84"/>
      <c r="C113" s="87"/>
      <c r="D113" s="20" t="s">
        <v>20</v>
      </c>
      <c r="E113" s="76">
        <v>12</v>
      </c>
      <c r="F113" s="22">
        <v>90089.4</v>
      </c>
      <c r="G113" s="47"/>
      <c r="H113" s="76">
        <v>11</v>
      </c>
      <c r="I113" s="47"/>
      <c r="J113" s="48"/>
      <c r="K113" s="57"/>
    </row>
    <row r="114" spans="1:11" ht="16.5" thickBot="1">
      <c r="A114" s="9"/>
      <c r="B114" s="88" t="s">
        <v>21</v>
      </c>
      <c r="C114" s="89"/>
      <c r="D114" s="90"/>
      <c r="E114" s="30">
        <f aca="true" t="shared" si="14" ref="E114:J114">SUM(E110:E113)</f>
        <v>156</v>
      </c>
      <c r="F114" s="31">
        <f t="shared" si="14"/>
        <v>1358434.38</v>
      </c>
      <c r="G114" s="51">
        <f t="shared" si="14"/>
        <v>0</v>
      </c>
      <c r="H114" s="51">
        <f>SUM(H110:H113)</f>
        <v>143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1" t="s">
        <v>39</v>
      </c>
      <c r="C116" s="92"/>
      <c r="D116" s="92"/>
      <c r="E116" s="92"/>
      <c r="F116" s="92"/>
      <c r="G116" s="92"/>
      <c r="H116" s="92"/>
      <c r="I116" s="92"/>
      <c r="J116" s="93"/>
      <c r="K116" s="56"/>
    </row>
    <row r="117" spans="1:11" ht="15.75">
      <c r="A117" s="2"/>
      <c r="B117" s="82" t="s">
        <v>6</v>
      </c>
      <c r="C117" s="85" t="s">
        <v>43</v>
      </c>
      <c r="D117" s="19" t="s">
        <v>17</v>
      </c>
      <c r="E117" s="76">
        <v>28</v>
      </c>
      <c r="F117" s="22">
        <v>279204</v>
      </c>
      <c r="G117" s="47"/>
      <c r="H117" s="47">
        <v>28</v>
      </c>
      <c r="I117" s="47"/>
      <c r="J117" s="48"/>
      <c r="K117" s="57"/>
    </row>
    <row r="118" spans="1:11" ht="15.75">
      <c r="A118" s="2"/>
      <c r="B118" s="83"/>
      <c r="C118" s="86"/>
      <c r="D118" s="20" t="s">
        <v>18</v>
      </c>
      <c r="E118" s="76"/>
      <c r="F118" s="22"/>
      <c r="G118" s="47"/>
      <c r="H118" s="47"/>
      <c r="I118" s="47"/>
      <c r="J118" s="48"/>
      <c r="K118" s="57"/>
    </row>
    <row r="119" spans="1:11" ht="15.75">
      <c r="A119" s="2"/>
      <c r="B119" s="83"/>
      <c r="C119" s="86"/>
      <c r="D119" s="20" t="s">
        <v>19</v>
      </c>
      <c r="E119" s="76">
        <v>7</v>
      </c>
      <c r="F119" s="22">
        <v>89506.67</v>
      </c>
      <c r="G119" s="47"/>
      <c r="H119" s="47">
        <v>6</v>
      </c>
      <c r="I119" s="47"/>
      <c r="J119" s="48"/>
      <c r="K119" s="57"/>
    </row>
    <row r="120" spans="1:11" ht="15.75">
      <c r="A120" s="2"/>
      <c r="B120" s="84"/>
      <c r="C120" s="87"/>
      <c r="D120" s="20" t="s">
        <v>20</v>
      </c>
      <c r="E120" s="76">
        <v>6</v>
      </c>
      <c r="F120" s="22">
        <v>15120</v>
      </c>
      <c r="G120" s="47"/>
      <c r="H120" s="47">
        <v>6</v>
      </c>
      <c r="I120" s="47"/>
      <c r="J120" s="48"/>
      <c r="K120" s="57"/>
    </row>
    <row r="121" spans="1:11" ht="16.5" thickBot="1">
      <c r="A121" s="9"/>
      <c r="B121" s="88" t="s">
        <v>21</v>
      </c>
      <c r="C121" s="89"/>
      <c r="D121" s="90"/>
      <c r="E121" s="30">
        <f aca="true" t="shared" si="15" ref="E121:J121">SUM(E117:E120)</f>
        <v>41</v>
      </c>
      <c r="F121" s="31">
        <f t="shared" si="15"/>
        <v>383830.67</v>
      </c>
      <c r="G121" s="51">
        <f t="shared" si="15"/>
        <v>0</v>
      </c>
      <c r="H121" s="43">
        <f t="shared" si="15"/>
        <v>40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4" t="s">
        <v>22</v>
      </c>
      <c r="C123" s="95"/>
      <c r="D123" s="96"/>
      <c r="E123" s="37">
        <f aca="true" t="shared" si="16" ref="E123:J123">E45+E52+E26+E32+E67+E74+E81+E94+E114+E38+E87+E13+E20+E121+E101+E107+E59</f>
        <v>749</v>
      </c>
      <c r="F123" s="37">
        <f t="shared" si="16"/>
        <v>8297995.5</v>
      </c>
      <c r="G123" s="37">
        <f t="shared" si="16"/>
        <v>0</v>
      </c>
      <c r="H123" s="37">
        <f t="shared" si="16"/>
        <v>706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81"/>
      <c r="C124" s="81"/>
      <c r="D124" s="81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7" customFormat="1" ht="15.75">
      <c r="A126" s="3"/>
      <c r="B126" s="3"/>
      <c r="C126" s="3"/>
      <c r="D126" s="116"/>
      <c r="E126" s="116"/>
      <c r="F126" s="116"/>
      <c r="G126" s="116"/>
      <c r="H126" s="3"/>
      <c r="I126" s="3"/>
      <c r="J126" s="3"/>
      <c r="K126" s="3"/>
      <c r="L126" s="3"/>
    </row>
    <row r="127" spans="1:12" s="117" customFormat="1" ht="15.75">
      <c r="A127" s="3"/>
      <c r="B127" s="3"/>
      <c r="C127" s="3"/>
      <c r="D127" s="118"/>
      <c r="E127" s="118"/>
      <c r="F127" s="119"/>
      <c r="G127" s="118"/>
      <c r="H127" s="3"/>
      <c r="I127" s="3"/>
      <c r="J127" s="3"/>
      <c r="K127" s="3"/>
      <c r="L127" s="3"/>
    </row>
    <row r="128" spans="1:12" s="117" customFormat="1" ht="15.75">
      <c r="A128" s="3"/>
      <c r="B128" s="3"/>
      <c r="C128" s="3"/>
      <c r="D128" s="116"/>
      <c r="E128" s="116"/>
      <c r="F128" s="116"/>
      <c r="G128" s="116"/>
      <c r="H128" s="3"/>
      <c r="I128" s="3"/>
      <c r="J128" s="3"/>
      <c r="K128" s="3"/>
      <c r="L128" s="3"/>
    </row>
    <row r="129" spans="1:12" s="117" customFormat="1" ht="15.75">
      <c r="A129" s="3"/>
      <c r="B129" s="3"/>
      <c r="C129" s="3"/>
      <c r="D129" s="3"/>
      <c r="E129" s="3"/>
      <c r="F129" s="120"/>
      <c r="G129" s="3"/>
      <c r="H129" s="3"/>
      <c r="I129" s="3"/>
      <c r="J129" s="3"/>
      <c r="K129" s="3"/>
      <c r="L129" s="3"/>
    </row>
    <row r="130" spans="1:12" s="117" customFormat="1" ht="15.75">
      <c r="A130" s="3"/>
      <c r="B130" s="3"/>
      <c r="C130" s="3"/>
      <c r="D130" s="116"/>
      <c r="E130" s="116"/>
      <c r="F130" s="116"/>
      <c r="G130" s="116"/>
      <c r="H130" s="3"/>
      <c r="I130" s="3"/>
      <c r="J130" s="3"/>
      <c r="K130" s="3"/>
      <c r="L130" s="3"/>
    </row>
    <row r="131" spans="1:12" s="117" customFormat="1" ht="15.75">
      <c r="A131" s="3"/>
      <c r="B131" s="3"/>
      <c r="C131" s="3"/>
      <c r="D131" s="3"/>
      <c r="E131" s="3"/>
      <c r="F131" s="120"/>
      <c r="G131" s="3"/>
      <c r="H131" s="3"/>
      <c r="I131" s="3"/>
      <c r="J131" s="3"/>
      <c r="K131" s="3"/>
      <c r="L131" s="3"/>
    </row>
    <row r="132" spans="1:12" s="117" customFormat="1" ht="15.75">
      <c r="A132" s="3"/>
      <c r="B132" s="3"/>
      <c r="C132" s="3"/>
      <c r="D132" s="116"/>
      <c r="E132" s="116"/>
      <c r="F132" s="116"/>
      <c r="G132" s="116"/>
      <c r="H132" s="3"/>
      <c r="I132" s="3"/>
      <c r="J132" s="3"/>
      <c r="K132" s="3"/>
      <c r="L132" s="3"/>
    </row>
    <row r="133" spans="1:10" s="121" customFormat="1" ht="15.75">
      <c r="A133" s="3"/>
      <c r="B133" s="3"/>
      <c r="C133" s="3"/>
      <c r="D133" s="3"/>
      <c r="E133" s="3"/>
      <c r="F133" s="120"/>
      <c r="G133" s="3"/>
      <c r="H133" s="3"/>
      <c r="I133" s="3"/>
      <c r="J133" s="3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1:J21"/>
    <mergeCell ref="B22:B25"/>
    <mergeCell ref="C22:C25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40:J40"/>
    <mergeCell ref="B41:B44"/>
    <mergeCell ref="C41:C44"/>
    <mergeCell ref="B45:D45"/>
    <mergeCell ref="B47:J47"/>
    <mergeCell ref="B48:B51"/>
    <mergeCell ref="C48:C51"/>
    <mergeCell ref="B52:D52"/>
    <mergeCell ref="B54:J54"/>
    <mergeCell ref="B55:B58"/>
    <mergeCell ref="C55:C58"/>
    <mergeCell ref="B59:D59"/>
    <mergeCell ref="B61:J61"/>
    <mergeCell ref="B62:B66"/>
    <mergeCell ref="C62:C66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B87:D87"/>
    <mergeCell ref="B89:J89"/>
    <mergeCell ref="B90:B93"/>
    <mergeCell ref="C90:C93"/>
    <mergeCell ref="B94:D94"/>
    <mergeCell ref="B96:J96"/>
    <mergeCell ref="B97:B100"/>
    <mergeCell ref="C97:C100"/>
    <mergeCell ref="B101:D101"/>
    <mergeCell ref="B102:J102"/>
    <mergeCell ref="B103:B106"/>
    <mergeCell ref="C103:C106"/>
    <mergeCell ref="B107:D107"/>
    <mergeCell ref="B109:J109"/>
    <mergeCell ref="B121:D121"/>
    <mergeCell ref="B123:D123"/>
    <mergeCell ref="B124:D124"/>
    <mergeCell ref="B110:B113"/>
    <mergeCell ref="C110:C113"/>
    <mergeCell ref="B114:D114"/>
    <mergeCell ref="B116:J116"/>
    <mergeCell ref="B117:B120"/>
    <mergeCell ref="C117:C1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2018-07-13T09:59:41Z</dcterms:modified>
  <cp:category/>
  <cp:version/>
  <cp:contentType/>
  <cp:contentStatus/>
</cp:coreProperties>
</file>