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12,09" sheetId="1" r:id="rId1"/>
  </sheets>
  <definedNames/>
  <calcPr fullCalcOnLoad="1"/>
</workbook>
</file>

<file path=xl/sharedStrings.xml><?xml version="1.0" encoding="utf-8"?>
<sst xmlns="http://schemas.openxmlformats.org/spreadsheetml/2006/main" count="136" uniqueCount="41">
  <si>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</si>
  <si>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</si>
  <si>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</si>
  <si>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</si>
  <si>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</si>
  <si>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</si>
  <si>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</si>
  <si>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</si>
  <si>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</si>
  <si>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</si>
  <si>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</si>
  <si>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</si>
  <si>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</si>
  <si>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</si>
  <si>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</si>
  <si>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</si>
  <si>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</si>
  <si>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</si>
  <si>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</si>
  <si>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</si>
  <si>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</si>
  <si>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</si>
  <si>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</si>
  <si>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</si>
  <si>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</si>
  <si>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</si>
  <si>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</si>
  <si>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</si>
  <si>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</si>
  <si>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</si>
  <si>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</si>
  <si>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</si>
  <si>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</si>
  <si>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</si>
  <si>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</si>
  <si>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</si>
  <si>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</si>
  <si>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</si>
  <si>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состоянию на 12.09.2018</t>
  </si>
  <si>
    <t>Комплексное наблюдение условий жизни населения  в 2018 году</t>
  </si>
  <si>
    <t>Выборочное наблюдение поведенческих факторов, влияющих на состояние здоровья населения  в 2018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</si>
</sst>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4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7" fillId="0" borderId="0" xfId="0" applyFont="1" applyFill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9" fillId="0" borderId="0" xfId="0" applyFont="1" applyAlignment="1">
      <alignment wrapText="1"/>
    </xf>
    <xf numFmtId="0" fontId="50" fillId="0" borderId="0" xfId="0" applyFont="1" applyFill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1" fillId="0" borderId="15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/>
    </xf>
    <xf numFmtId="4" fontId="47" fillId="0" borderId="15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3" fillId="0" borderId="19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7" fillId="0" borderId="0" xfId="0" applyNumberFormat="1" applyFont="1" applyFill="1" applyBorder="1" applyAlignment="1">
      <alignment vertical="center" wrapText="1"/>
    </xf>
    <xf numFmtId="0" fontId="47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1" fillId="0" borderId="15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1" fontId="48" fillId="0" borderId="25" xfId="0" applyNumberFormat="1" applyFont="1" applyBorder="1" applyAlignment="1">
      <alignment horizontal="center" vertical="center" wrapText="1"/>
    </xf>
    <xf numFmtId="1" fontId="51" fillId="0" borderId="26" xfId="0" applyNumberFormat="1" applyFont="1" applyBorder="1" applyAlignment="1">
      <alignment horizontal="center" vertical="center" wrapText="1"/>
    </xf>
    <xf numFmtId="1" fontId="51" fillId="0" borderId="27" xfId="0" applyNumberFormat="1" applyFont="1" applyBorder="1" applyAlignment="1">
      <alignment horizontal="center" vertical="center" wrapText="1"/>
    </xf>
    <xf numFmtId="1" fontId="52" fillId="0" borderId="18" xfId="0" applyNumberFormat="1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1" fontId="47" fillId="0" borderId="14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center" wrapText="1"/>
    </xf>
    <xf numFmtId="1" fontId="47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9" fillId="0" borderId="29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vertical="center" wrapText="1"/>
    </xf>
    <xf numFmtId="0" fontId="49" fillId="0" borderId="3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right" vertical="center" wrapText="1"/>
    </xf>
    <xf numFmtId="0" fontId="49" fillId="0" borderId="30" xfId="0" applyFont="1" applyFill="1" applyBorder="1" applyAlignment="1">
      <alignment horizontal="right" vertical="center" wrapText="1"/>
    </xf>
    <xf numFmtId="0" fontId="53" fillId="0" borderId="32" xfId="0" applyFont="1" applyFill="1" applyBorder="1" applyAlignment="1">
      <alignment horizontal="right" vertical="center" wrapText="1"/>
    </xf>
    <xf numFmtId="0" fontId="53" fillId="0" borderId="19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4" fontId="47" fillId="0" borderId="42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60" zoomScaleNormal="60" zoomScalePageLayoutView="0" workbookViewId="0" topLeftCell="A73">
      <selection activeCell="C2" sqref="C2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7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3"/>
      <c r="B1" s="3"/>
      <c r="C1" s="3"/>
      <c r="D1" s="3"/>
      <c r="E1" s="3"/>
      <c r="F1" s="4"/>
      <c r="G1" s="3"/>
      <c r="H1" s="3"/>
      <c r="I1" s="3"/>
      <c r="J1" s="3"/>
    </row>
    <row r="2" spans="2:10" ht="68.25" customHeight="1">
      <c r="B2" s="3"/>
      <c r="C2" s="3"/>
      <c r="D2" s="3"/>
      <c r="E2" s="3"/>
      <c r="F2" s="4"/>
      <c r="G2" s="3"/>
      <c r="H2" s="3"/>
      <c r="I2" s="3"/>
      <c r="J2" s="3"/>
    </row>
    <row r="3" spans="2:11" ht="42" customHeight="1">
      <c r="B3" s="93" t="s">
        <v>37</v>
      </c>
      <c r="C3" s="93"/>
      <c r="D3" s="93"/>
      <c r="E3" s="93"/>
      <c r="F3" s="93"/>
      <c r="G3" s="93"/>
      <c r="H3" s="93"/>
      <c r="I3" s="93"/>
      <c r="J3" s="93"/>
      <c r="K3" s="93"/>
    </row>
    <row r="4" spans="2:11" ht="38.25" customHeight="1">
      <c r="B4" s="38"/>
      <c r="C4" s="39"/>
      <c r="D4" s="39"/>
      <c r="E4" s="39"/>
      <c r="F4" s="39"/>
      <c r="G4" s="39"/>
      <c r="H4" s="39"/>
      <c r="I4" s="40" t="s">
        <v>38</v>
      </c>
      <c r="J4" s="39"/>
      <c r="K4" s="14"/>
    </row>
    <row r="5" spans="1:11" ht="36" customHeight="1" thickBot="1">
      <c r="A5" s="2"/>
      <c r="B5" s="38"/>
      <c r="C5" s="39"/>
      <c r="D5" s="39"/>
      <c r="E5" s="39"/>
      <c r="F5" s="39"/>
      <c r="G5" s="39"/>
      <c r="H5" s="39"/>
      <c r="I5" s="39"/>
      <c r="J5" s="39"/>
      <c r="K5" s="14"/>
    </row>
    <row r="6" spans="1:11" ht="96" customHeight="1">
      <c r="A6" s="2"/>
      <c r="B6" s="94" t="s">
        <v>4</v>
      </c>
      <c r="C6" s="96" t="s">
        <v>7</v>
      </c>
      <c r="D6" s="96" t="s">
        <v>32</v>
      </c>
      <c r="E6" s="96" t="s">
        <v>0</v>
      </c>
      <c r="F6" s="98" t="s">
        <v>1</v>
      </c>
      <c r="G6" s="96" t="s">
        <v>2</v>
      </c>
      <c r="H6" s="96" t="s">
        <v>3</v>
      </c>
      <c r="I6" s="96" t="s">
        <v>5</v>
      </c>
      <c r="J6" s="100" t="s">
        <v>34</v>
      </c>
      <c r="K6" s="101"/>
    </row>
    <row r="7" spans="1:11" ht="31.5">
      <c r="A7" s="2"/>
      <c r="B7" s="95"/>
      <c r="C7" s="97"/>
      <c r="D7" s="97"/>
      <c r="E7" s="97"/>
      <c r="F7" s="99"/>
      <c r="G7" s="97"/>
      <c r="H7" s="97"/>
      <c r="I7" s="97"/>
      <c r="J7" s="42" t="s">
        <v>35</v>
      </c>
      <c r="K7" s="12" t="s">
        <v>36</v>
      </c>
    </row>
    <row r="8" spans="1:11" ht="15.75" customHeight="1" thickBot="1">
      <c r="A8" s="8"/>
      <c r="B8" s="9">
        <v>1</v>
      </c>
      <c r="C8" s="10">
        <v>2</v>
      </c>
      <c r="D8" s="10">
        <v>4</v>
      </c>
      <c r="E8" s="10">
        <v>5</v>
      </c>
      <c r="F8" s="11">
        <v>6</v>
      </c>
      <c r="G8" s="10">
        <v>8</v>
      </c>
      <c r="H8" s="10">
        <v>9</v>
      </c>
      <c r="I8" s="10">
        <v>10</v>
      </c>
      <c r="J8" s="41">
        <v>11</v>
      </c>
      <c r="K8" s="12">
        <v>12</v>
      </c>
    </row>
    <row r="9" spans="1:11" ht="19.5" customHeight="1">
      <c r="A9" s="8"/>
      <c r="B9" s="84" t="s">
        <v>23</v>
      </c>
      <c r="C9" s="85"/>
      <c r="D9" s="85"/>
      <c r="E9" s="85"/>
      <c r="F9" s="85"/>
      <c r="G9" s="85"/>
      <c r="H9" s="85"/>
      <c r="I9" s="85"/>
      <c r="J9" s="85"/>
      <c r="K9" s="43"/>
    </row>
    <row r="10" spans="1:11" ht="15.75">
      <c r="A10" s="8"/>
      <c r="B10" s="74" t="s">
        <v>6</v>
      </c>
      <c r="C10" s="88" t="s">
        <v>24</v>
      </c>
      <c r="D10" s="17" t="s">
        <v>26</v>
      </c>
      <c r="E10" s="13"/>
      <c r="F10" s="34"/>
      <c r="G10" s="50"/>
      <c r="H10" s="64"/>
      <c r="I10" s="51"/>
      <c r="J10" s="52"/>
      <c r="K10" s="44"/>
    </row>
    <row r="11" spans="1:11" ht="15.75">
      <c r="A11" s="8"/>
      <c r="B11" s="75"/>
      <c r="C11" s="89"/>
      <c r="D11" s="18" t="s">
        <v>27</v>
      </c>
      <c r="E11" s="68">
        <v>1</v>
      </c>
      <c r="F11" s="33">
        <v>17439.34</v>
      </c>
      <c r="G11" s="50"/>
      <c r="H11" s="53">
        <v>1</v>
      </c>
      <c r="I11" s="50"/>
      <c r="J11" s="54"/>
      <c r="K11" s="44"/>
    </row>
    <row r="12" spans="1:11" ht="15.75">
      <c r="A12" s="8"/>
      <c r="B12" s="75"/>
      <c r="C12" s="89"/>
      <c r="D12" s="18" t="s">
        <v>28</v>
      </c>
      <c r="E12" s="19"/>
      <c r="F12" s="35"/>
      <c r="G12" s="50"/>
      <c r="H12" s="50"/>
      <c r="I12" s="50"/>
      <c r="J12" s="54"/>
      <c r="K12" s="44"/>
    </row>
    <row r="13" spans="1:11" ht="15.75">
      <c r="A13" s="8"/>
      <c r="B13" s="75"/>
      <c r="C13" s="89"/>
      <c r="D13" s="21" t="s">
        <v>29</v>
      </c>
      <c r="E13" s="16"/>
      <c r="F13" s="36"/>
      <c r="G13" s="55"/>
      <c r="H13" s="51"/>
      <c r="I13" s="51"/>
      <c r="J13" s="52"/>
      <c r="K13" s="44"/>
    </row>
    <row r="14" spans="1:11" ht="16.5" thickBot="1">
      <c r="A14" s="8"/>
      <c r="B14" s="70" t="s">
        <v>30</v>
      </c>
      <c r="C14" s="71"/>
      <c r="D14" s="71"/>
      <c r="E14" s="27">
        <f aca="true" t="shared" si="0" ref="E14:J14">SUM(E10:E13)</f>
        <v>1</v>
      </c>
      <c r="F14" s="28">
        <f>SUM(F11:F13)</f>
        <v>17439.34</v>
      </c>
      <c r="G14" s="56">
        <f t="shared" si="0"/>
        <v>0</v>
      </c>
      <c r="H14" s="56">
        <f t="shared" si="0"/>
        <v>1</v>
      </c>
      <c r="I14" s="56">
        <f t="shared" si="0"/>
        <v>0</v>
      </c>
      <c r="J14" s="57">
        <f t="shared" si="0"/>
        <v>0</v>
      </c>
      <c r="K14" s="45"/>
    </row>
    <row r="15" spans="1:11" ht="15.75" customHeight="1" thickBot="1">
      <c r="A15" s="8"/>
      <c r="B15" s="32"/>
      <c r="C15" s="29"/>
      <c r="D15" s="29"/>
      <c r="E15" s="30"/>
      <c r="F15" s="31"/>
      <c r="G15" s="31"/>
      <c r="H15" s="31"/>
      <c r="I15" s="31"/>
      <c r="J15" s="31"/>
      <c r="K15" s="48"/>
    </row>
    <row r="16" spans="1:11" ht="15.75" customHeight="1">
      <c r="A16" s="8"/>
      <c r="B16" s="84" t="s">
        <v>8</v>
      </c>
      <c r="C16" s="85"/>
      <c r="D16" s="85"/>
      <c r="E16" s="85"/>
      <c r="F16" s="85"/>
      <c r="G16" s="85"/>
      <c r="H16" s="85"/>
      <c r="I16" s="85"/>
      <c r="J16" s="85"/>
      <c r="K16" s="43"/>
    </row>
    <row r="17" spans="1:11" ht="15.75">
      <c r="A17" s="8"/>
      <c r="B17" s="74" t="s">
        <v>6</v>
      </c>
      <c r="C17" s="77" t="s">
        <v>9</v>
      </c>
      <c r="D17" s="17" t="s">
        <v>26</v>
      </c>
      <c r="E17" s="68">
        <f>30+10+10</f>
        <v>50</v>
      </c>
      <c r="F17" s="33">
        <v>708732.1</v>
      </c>
      <c r="G17" s="58"/>
      <c r="H17" s="58">
        <v>40</v>
      </c>
      <c r="I17" s="58"/>
      <c r="J17" s="59"/>
      <c r="K17" s="44"/>
    </row>
    <row r="18" spans="1:11" ht="15.75">
      <c r="A18" s="8"/>
      <c r="B18" s="75"/>
      <c r="C18" s="78"/>
      <c r="D18" s="18" t="s">
        <v>27</v>
      </c>
      <c r="E18" s="69">
        <f>3+1+1</f>
        <v>5</v>
      </c>
      <c r="F18" s="22">
        <v>29495.2</v>
      </c>
      <c r="G18" s="60"/>
      <c r="H18" s="60">
        <v>4</v>
      </c>
      <c r="I18" s="60"/>
      <c r="J18" s="61"/>
      <c r="K18" s="44"/>
    </row>
    <row r="19" spans="1:11" ht="15.75">
      <c r="A19" s="8"/>
      <c r="B19" s="75"/>
      <c r="C19" s="78"/>
      <c r="D19" s="18" t="s">
        <v>28</v>
      </c>
      <c r="E19" s="69"/>
      <c r="F19" s="22"/>
      <c r="G19" s="60"/>
      <c r="H19" s="60"/>
      <c r="I19" s="60"/>
      <c r="J19" s="61"/>
      <c r="K19" s="44"/>
    </row>
    <row r="20" spans="1:11" ht="15.75">
      <c r="A20" s="8"/>
      <c r="B20" s="76"/>
      <c r="C20" s="79"/>
      <c r="D20" s="18" t="s">
        <v>29</v>
      </c>
      <c r="E20" s="69"/>
      <c r="F20" s="22"/>
      <c r="G20" s="60"/>
      <c r="H20" s="60"/>
      <c r="I20" s="60"/>
      <c r="J20" s="61"/>
      <c r="K20" s="44"/>
    </row>
    <row r="21" spans="1:11" ht="16.5" thickBot="1">
      <c r="A21" s="8"/>
      <c r="B21" s="70" t="s">
        <v>30</v>
      </c>
      <c r="C21" s="71"/>
      <c r="D21" s="71"/>
      <c r="E21" s="27">
        <f aca="true" t="shared" si="1" ref="E21:J21">SUM(E17:E20)</f>
        <v>55</v>
      </c>
      <c r="F21" s="28">
        <f t="shared" si="1"/>
        <v>738227.2999999999</v>
      </c>
      <c r="G21" s="56">
        <f t="shared" si="1"/>
        <v>0</v>
      </c>
      <c r="H21" s="56">
        <f t="shared" si="1"/>
        <v>44</v>
      </c>
      <c r="I21" s="56">
        <f t="shared" si="1"/>
        <v>0</v>
      </c>
      <c r="J21" s="57">
        <f t="shared" si="1"/>
        <v>0</v>
      </c>
      <c r="K21" s="45"/>
    </row>
    <row r="22" spans="1:11" ht="15.75" customHeight="1" thickBot="1">
      <c r="A22" s="8"/>
      <c r="B22" s="32"/>
      <c r="C22" s="29"/>
      <c r="D22" s="29"/>
      <c r="E22" s="30"/>
      <c r="F22" s="31"/>
      <c r="G22" s="31"/>
      <c r="H22" s="31"/>
      <c r="I22" s="31"/>
      <c r="J22" s="31"/>
      <c r="K22" s="48"/>
    </row>
    <row r="23" spans="1:11" ht="15.75" customHeight="1">
      <c r="A23" s="8"/>
      <c r="B23" s="84" t="s">
        <v>13</v>
      </c>
      <c r="C23" s="85"/>
      <c r="D23" s="85"/>
      <c r="E23" s="85"/>
      <c r="F23" s="85"/>
      <c r="G23" s="85"/>
      <c r="H23" s="85"/>
      <c r="I23" s="85"/>
      <c r="J23" s="85"/>
      <c r="K23" s="43"/>
    </row>
    <row r="24" spans="1:11" ht="15.75">
      <c r="A24" s="8"/>
      <c r="B24" s="82" t="s">
        <v>6</v>
      </c>
      <c r="C24" s="90" t="s">
        <v>9</v>
      </c>
      <c r="D24" s="17" t="s">
        <v>26</v>
      </c>
      <c r="E24" s="69"/>
      <c r="F24" s="22"/>
      <c r="G24" s="60"/>
      <c r="H24" s="60"/>
      <c r="I24" s="60"/>
      <c r="J24" s="61"/>
      <c r="K24" s="44"/>
    </row>
    <row r="25" spans="1:11" ht="15.75">
      <c r="A25" s="8"/>
      <c r="B25" s="82"/>
      <c r="C25" s="91"/>
      <c r="D25" s="18" t="s">
        <v>27</v>
      </c>
      <c r="E25" s="69">
        <v>1</v>
      </c>
      <c r="F25" s="22">
        <v>9030</v>
      </c>
      <c r="G25" s="60"/>
      <c r="H25" s="60">
        <v>1</v>
      </c>
      <c r="I25" s="60"/>
      <c r="J25" s="61"/>
      <c r="K25" s="44"/>
    </row>
    <row r="26" spans="1:11" ht="15.75">
      <c r="A26" s="8"/>
      <c r="B26" s="82"/>
      <c r="C26" s="91"/>
      <c r="D26" s="18" t="s">
        <v>28</v>
      </c>
      <c r="E26" s="69"/>
      <c r="F26" s="22"/>
      <c r="G26" s="60"/>
      <c r="H26" s="60"/>
      <c r="I26" s="60"/>
      <c r="J26" s="61"/>
      <c r="K26" s="44"/>
    </row>
    <row r="27" spans="1:11" ht="15.75">
      <c r="A27" s="8"/>
      <c r="B27" s="82"/>
      <c r="C27" s="92"/>
      <c r="D27" s="18" t="s">
        <v>29</v>
      </c>
      <c r="E27" s="69"/>
      <c r="F27" s="22"/>
      <c r="G27" s="60"/>
      <c r="H27" s="60"/>
      <c r="I27" s="60"/>
      <c r="J27" s="61"/>
      <c r="K27" s="44"/>
    </row>
    <row r="28" spans="1:11" ht="16.5" thickBot="1">
      <c r="A28" s="8"/>
      <c r="B28" s="70" t="s">
        <v>30</v>
      </c>
      <c r="C28" s="71"/>
      <c r="D28" s="71"/>
      <c r="E28" s="27">
        <f aca="true" t="shared" si="2" ref="E28:J28">SUM(E24:E27)</f>
        <v>1</v>
      </c>
      <c r="F28" s="28">
        <f t="shared" si="2"/>
        <v>9030</v>
      </c>
      <c r="G28" s="56">
        <f t="shared" si="2"/>
        <v>0</v>
      </c>
      <c r="H28" s="56">
        <f t="shared" si="2"/>
        <v>1</v>
      </c>
      <c r="I28" s="56">
        <f t="shared" si="2"/>
        <v>0</v>
      </c>
      <c r="J28" s="57">
        <f t="shared" si="2"/>
        <v>0</v>
      </c>
      <c r="K28" s="45"/>
    </row>
    <row r="29" spans="1:11" ht="15.75" customHeight="1" thickBot="1">
      <c r="A29" s="8"/>
      <c r="B29" s="32"/>
      <c r="C29" s="29"/>
      <c r="D29" s="29"/>
      <c r="E29" s="30"/>
      <c r="F29" s="31"/>
      <c r="G29" s="31"/>
      <c r="H29" s="31"/>
      <c r="I29" s="31"/>
      <c r="J29" s="31"/>
      <c r="K29" s="48"/>
    </row>
    <row r="30" spans="1:11" ht="15.75" customHeight="1">
      <c r="A30" s="8"/>
      <c r="B30" s="84" t="s">
        <v>17</v>
      </c>
      <c r="C30" s="85"/>
      <c r="D30" s="85"/>
      <c r="E30" s="85"/>
      <c r="F30" s="85"/>
      <c r="G30" s="85"/>
      <c r="H30" s="85"/>
      <c r="I30" s="85"/>
      <c r="J30" s="85"/>
      <c r="K30" s="43"/>
    </row>
    <row r="31" spans="1:11" ht="15.75">
      <c r="A31" s="8"/>
      <c r="B31" s="74" t="s">
        <v>6</v>
      </c>
      <c r="C31" s="77" t="s">
        <v>9</v>
      </c>
      <c r="D31" s="17" t="s">
        <v>26</v>
      </c>
      <c r="E31" s="69">
        <v>12</v>
      </c>
      <c r="F31" s="22">
        <v>41828.43</v>
      </c>
      <c r="G31" s="60"/>
      <c r="H31" s="60">
        <v>10</v>
      </c>
      <c r="I31" s="60"/>
      <c r="J31" s="61"/>
      <c r="K31" s="44"/>
    </row>
    <row r="32" spans="1:11" ht="15.75">
      <c r="A32" s="8"/>
      <c r="B32" s="75"/>
      <c r="C32" s="78"/>
      <c r="D32" s="18" t="s">
        <v>27</v>
      </c>
      <c r="E32" s="69"/>
      <c r="F32" s="22"/>
      <c r="G32" s="60"/>
      <c r="H32" s="60"/>
      <c r="I32" s="60"/>
      <c r="J32" s="61"/>
      <c r="K32" s="44"/>
    </row>
    <row r="33" spans="1:11" ht="15.75">
      <c r="A33" s="8"/>
      <c r="B33" s="75"/>
      <c r="C33" s="78"/>
      <c r="D33" s="18" t="s">
        <v>28</v>
      </c>
      <c r="E33" s="69"/>
      <c r="F33" s="22"/>
      <c r="G33" s="60"/>
      <c r="H33" s="60"/>
      <c r="I33" s="60"/>
      <c r="J33" s="61"/>
      <c r="K33" s="44"/>
    </row>
    <row r="34" spans="1:11" ht="16.5" thickBot="1">
      <c r="A34" s="8"/>
      <c r="B34" s="86"/>
      <c r="C34" s="87"/>
      <c r="D34" s="18" t="s">
        <v>29</v>
      </c>
      <c r="E34" s="69"/>
      <c r="F34" s="22"/>
      <c r="G34" s="60"/>
      <c r="H34" s="60"/>
      <c r="I34" s="60"/>
      <c r="J34" s="61"/>
      <c r="K34" s="44"/>
    </row>
    <row r="35" spans="1:11" ht="16.5" thickBot="1">
      <c r="A35" s="8"/>
      <c r="B35" s="70" t="s">
        <v>30</v>
      </c>
      <c r="C35" s="71"/>
      <c r="D35" s="71"/>
      <c r="E35" s="27">
        <f aca="true" t="shared" si="3" ref="E35:J35">SUM(E31:E34)</f>
        <v>12</v>
      </c>
      <c r="F35" s="28">
        <f t="shared" si="3"/>
        <v>41828.43</v>
      </c>
      <c r="G35" s="56">
        <f t="shared" si="3"/>
        <v>0</v>
      </c>
      <c r="H35" s="56">
        <f t="shared" si="3"/>
        <v>10</v>
      </c>
      <c r="I35" s="56">
        <f t="shared" si="3"/>
        <v>0</v>
      </c>
      <c r="J35" s="57">
        <f t="shared" si="3"/>
        <v>0</v>
      </c>
      <c r="K35" s="45"/>
    </row>
    <row r="36" spans="1:11" ht="15.75" customHeight="1" thickBot="1">
      <c r="A36" s="8"/>
      <c r="B36" s="32"/>
      <c r="C36" s="29"/>
      <c r="D36" s="29"/>
      <c r="E36" s="30"/>
      <c r="F36" s="30"/>
      <c r="G36" s="30"/>
      <c r="H36" s="30"/>
      <c r="I36" s="30"/>
      <c r="J36" s="30"/>
      <c r="K36" s="48"/>
    </row>
    <row r="37" spans="1:11" ht="15.75" customHeight="1">
      <c r="A37" s="8"/>
      <c r="B37" s="84" t="s">
        <v>18</v>
      </c>
      <c r="C37" s="85"/>
      <c r="D37" s="85"/>
      <c r="E37" s="85"/>
      <c r="F37" s="85"/>
      <c r="G37" s="85"/>
      <c r="H37" s="85"/>
      <c r="I37" s="85"/>
      <c r="J37" s="85"/>
      <c r="K37" s="43"/>
    </row>
    <row r="38" spans="1:11" ht="15.75">
      <c r="A38" s="8"/>
      <c r="B38" s="74" t="s">
        <v>6</v>
      </c>
      <c r="C38" s="90" t="s">
        <v>9</v>
      </c>
      <c r="D38" s="17" t="s">
        <v>26</v>
      </c>
      <c r="E38" s="69">
        <v>15</v>
      </c>
      <c r="F38" s="22">
        <v>47585.02</v>
      </c>
      <c r="G38" s="60"/>
      <c r="H38" s="60">
        <v>10</v>
      </c>
      <c r="I38" s="60"/>
      <c r="J38" s="61"/>
      <c r="K38" s="44"/>
    </row>
    <row r="39" spans="1:11" ht="15.75">
      <c r="A39" s="8"/>
      <c r="B39" s="75"/>
      <c r="C39" s="91"/>
      <c r="D39" s="18" t="s">
        <v>27</v>
      </c>
      <c r="E39" s="69"/>
      <c r="F39" s="22"/>
      <c r="G39" s="60"/>
      <c r="H39" s="60"/>
      <c r="I39" s="60"/>
      <c r="J39" s="61"/>
      <c r="K39" s="44"/>
    </row>
    <row r="40" spans="1:11" ht="15.75">
      <c r="A40" s="8"/>
      <c r="B40" s="75"/>
      <c r="C40" s="91"/>
      <c r="D40" s="18" t="s">
        <v>28</v>
      </c>
      <c r="E40" s="69"/>
      <c r="F40" s="22"/>
      <c r="G40" s="60"/>
      <c r="H40" s="60"/>
      <c r="I40" s="60"/>
      <c r="J40" s="61"/>
      <c r="K40" s="44"/>
    </row>
    <row r="41" spans="1:11" ht="15.75">
      <c r="A41" s="8"/>
      <c r="B41" s="76"/>
      <c r="C41" s="92"/>
      <c r="D41" s="18" t="s">
        <v>29</v>
      </c>
      <c r="E41" s="69"/>
      <c r="F41" s="22"/>
      <c r="G41" s="60"/>
      <c r="H41" s="60"/>
      <c r="I41" s="60"/>
      <c r="J41" s="60"/>
      <c r="K41" s="44"/>
    </row>
    <row r="42" spans="1:11" ht="16.5" thickBot="1">
      <c r="A42" s="8"/>
      <c r="B42" s="70" t="s">
        <v>30</v>
      </c>
      <c r="C42" s="71"/>
      <c r="D42" s="71"/>
      <c r="E42" s="27">
        <f aca="true" t="shared" si="4" ref="E42:J42">SUM(E38:E41)</f>
        <v>15</v>
      </c>
      <c r="F42" s="28">
        <f t="shared" si="4"/>
        <v>47585.02</v>
      </c>
      <c r="G42" s="56">
        <f t="shared" si="4"/>
        <v>0</v>
      </c>
      <c r="H42" s="56">
        <f t="shared" si="4"/>
        <v>10</v>
      </c>
      <c r="I42" s="56">
        <f t="shared" si="4"/>
        <v>0</v>
      </c>
      <c r="J42" s="57">
        <f t="shared" si="4"/>
        <v>0</v>
      </c>
      <c r="K42" s="45"/>
    </row>
    <row r="43" spans="1:11" ht="15.75" customHeight="1" thickBot="1">
      <c r="A43" s="8"/>
      <c r="B43" s="23"/>
      <c r="C43" s="20"/>
      <c r="D43" s="24"/>
      <c r="E43" s="24"/>
      <c r="F43" s="46"/>
      <c r="G43" s="24"/>
      <c r="H43" s="24"/>
      <c r="I43" s="24"/>
      <c r="J43" s="24"/>
      <c r="K43" s="48"/>
    </row>
    <row r="44" spans="1:11" ht="15.75" customHeight="1">
      <c r="A44" s="8"/>
      <c r="B44" s="84" t="s">
        <v>19</v>
      </c>
      <c r="C44" s="85"/>
      <c r="D44" s="85"/>
      <c r="E44" s="85"/>
      <c r="F44" s="85"/>
      <c r="G44" s="85"/>
      <c r="H44" s="85"/>
      <c r="I44" s="85"/>
      <c r="J44" s="85"/>
      <c r="K44" s="43"/>
    </row>
    <row r="45" spans="1:11" ht="15.75">
      <c r="A45" s="8"/>
      <c r="B45" s="74" t="s">
        <v>6</v>
      </c>
      <c r="C45" s="77" t="s">
        <v>9</v>
      </c>
      <c r="D45" s="17" t="s">
        <v>26</v>
      </c>
      <c r="E45" s="69">
        <v>6</v>
      </c>
      <c r="F45" s="22">
        <v>35758.32</v>
      </c>
      <c r="G45" s="60"/>
      <c r="H45" s="60">
        <v>6</v>
      </c>
      <c r="I45" s="60"/>
      <c r="J45" s="61"/>
      <c r="K45" s="44"/>
    </row>
    <row r="46" spans="1:11" ht="15.75">
      <c r="A46" s="8"/>
      <c r="B46" s="75"/>
      <c r="C46" s="78"/>
      <c r="D46" s="18" t="s">
        <v>27</v>
      </c>
      <c r="E46" s="69">
        <v>1</v>
      </c>
      <c r="F46" s="22">
        <v>4639.8</v>
      </c>
      <c r="G46" s="60"/>
      <c r="H46" s="60">
        <v>1</v>
      </c>
      <c r="I46" s="60"/>
      <c r="J46" s="61"/>
      <c r="K46" s="44"/>
    </row>
    <row r="47" spans="1:11" ht="15.75">
      <c r="A47" s="8"/>
      <c r="B47" s="75"/>
      <c r="C47" s="78"/>
      <c r="D47" s="18" t="s">
        <v>28</v>
      </c>
      <c r="E47" s="69"/>
      <c r="F47" s="22"/>
      <c r="G47" s="60"/>
      <c r="H47" s="60"/>
      <c r="I47" s="60"/>
      <c r="J47" s="61"/>
      <c r="K47" s="44"/>
    </row>
    <row r="48" spans="1:11" ht="15.75">
      <c r="A48" s="8"/>
      <c r="B48" s="76"/>
      <c r="C48" s="79"/>
      <c r="D48" s="18" t="s">
        <v>29</v>
      </c>
      <c r="E48" s="69"/>
      <c r="F48" s="22"/>
      <c r="G48" s="60"/>
      <c r="H48" s="60"/>
      <c r="I48" s="60"/>
      <c r="J48" s="61"/>
      <c r="K48" s="44"/>
    </row>
    <row r="49" spans="1:11" ht="16.5" thickBot="1">
      <c r="A49" s="8"/>
      <c r="B49" s="70" t="s">
        <v>30</v>
      </c>
      <c r="C49" s="71"/>
      <c r="D49" s="71"/>
      <c r="E49" s="27">
        <f aca="true" t="shared" si="5" ref="E49:J49">SUM(E45:E48)</f>
        <v>7</v>
      </c>
      <c r="F49" s="28">
        <f t="shared" si="5"/>
        <v>40398.12</v>
      </c>
      <c r="G49" s="56">
        <f t="shared" si="5"/>
        <v>0</v>
      </c>
      <c r="H49" s="56">
        <f t="shared" si="5"/>
        <v>7</v>
      </c>
      <c r="I49" s="56">
        <f t="shared" si="5"/>
        <v>0</v>
      </c>
      <c r="J49" s="57">
        <f t="shared" si="5"/>
        <v>0</v>
      </c>
      <c r="K49" s="45"/>
    </row>
    <row r="50" spans="1:11" ht="15.75" customHeight="1" thickBot="1">
      <c r="A50" s="8"/>
      <c r="B50" s="32"/>
      <c r="C50" s="29"/>
      <c r="D50" s="29"/>
      <c r="E50" s="30"/>
      <c r="F50" s="30"/>
      <c r="G50" s="30"/>
      <c r="H50" s="30"/>
      <c r="I50" s="30"/>
      <c r="J50" s="30"/>
      <c r="K50" s="48"/>
    </row>
    <row r="51" spans="1:11" ht="22.5" customHeight="1">
      <c r="A51" s="8"/>
      <c r="B51" s="84" t="s">
        <v>22</v>
      </c>
      <c r="C51" s="85"/>
      <c r="D51" s="85"/>
      <c r="E51" s="85"/>
      <c r="F51" s="85"/>
      <c r="G51" s="85"/>
      <c r="H51" s="85"/>
      <c r="I51" s="85"/>
      <c r="J51" s="85"/>
      <c r="K51" s="43"/>
    </row>
    <row r="52" spans="1:11" ht="15.75">
      <c r="A52" s="8"/>
      <c r="B52" s="74" t="s">
        <v>6</v>
      </c>
      <c r="C52" s="77" t="s">
        <v>9</v>
      </c>
      <c r="D52" s="17" t="s">
        <v>26</v>
      </c>
      <c r="E52" s="69"/>
      <c r="F52" s="22"/>
      <c r="G52" s="60"/>
      <c r="H52" s="60"/>
      <c r="I52" s="60"/>
      <c r="J52" s="61"/>
      <c r="K52" s="44"/>
    </row>
    <row r="53" spans="1:11" ht="31.5">
      <c r="A53" s="8"/>
      <c r="B53" s="75"/>
      <c r="C53" s="78"/>
      <c r="D53" s="18" t="s">
        <v>27</v>
      </c>
      <c r="E53" s="69">
        <v>5</v>
      </c>
      <c r="F53" s="22">
        <v>41527.2</v>
      </c>
      <c r="G53" s="60"/>
      <c r="H53" s="60">
        <v>5</v>
      </c>
      <c r="I53" s="60"/>
      <c r="J53" s="61">
        <v>1</v>
      </c>
      <c r="K53" s="47" t="s">
        <v>33</v>
      </c>
    </row>
    <row r="54" spans="1:11" ht="15.75">
      <c r="A54" s="8"/>
      <c r="B54" s="75"/>
      <c r="C54" s="78"/>
      <c r="D54" s="18" t="s">
        <v>28</v>
      </c>
      <c r="E54" s="69"/>
      <c r="F54" s="22"/>
      <c r="G54" s="60"/>
      <c r="H54" s="60"/>
      <c r="I54" s="60"/>
      <c r="J54" s="61"/>
      <c r="K54" s="44"/>
    </row>
    <row r="55" spans="1:11" ht="15.75">
      <c r="A55" s="8"/>
      <c r="B55" s="76"/>
      <c r="C55" s="79"/>
      <c r="D55" s="18" t="s">
        <v>29</v>
      </c>
      <c r="E55" s="69"/>
      <c r="F55" s="22"/>
      <c r="G55" s="60"/>
      <c r="H55" s="60"/>
      <c r="I55" s="60"/>
      <c r="J55" s="61"/>
      <c r="K55" s="44"/>
    </row>
    <row r="56" spans="1:11" ht="16.5" thickBot="1">
      <c r="A56" s="8"/>
      <c r="B56" s="70" t="s">
        <v>30</v>
      </c>
      <c r="C56" s="71"/>
      <c r="D56" s="71"/>
      <c r="E56" s="27">
        <f aca="true" t="shared" si="6" ref="E56:J56">SUM(E52:E55)</f>
        <v>5</v>
      </c>
      <c r="F56" s="28">
        <f t="shared" si="6"/>
        <v>41527.2</v>
      </c>
      <c r="G56" s="56">
        <f t="shared" si="6"/>
        <v>0</v>
      </c>
      <c r="H56" s="56">
        <f t="shared" si="6"/>
        <v>5</v>
      </c>
      <c r="I56" s="56">
        <f t="shared" si="6"/>
        <v>0</v>
      </c>
      <c r="J56" s="57">
        <f t="shared" si="6"/>
        <v>1</v>
      </c>
      <c r="K56" s="45"/>
    </row>
    <row r="57" spans="1:11" ht="15.75" customHeight="1" thickBot="1">
      <c r="A57" s="8"/>
      <c r="B57" s="23"/>
      <c r="C57" s="20"/>
      <c r="D57" s="24"/>
      <c r="E57" s="24"/>
      <c r="F57" s="46"/>
      <c r="G57" s="24"/>
      <c r="H57" s="24"/>
      <c r="I57" s="24"/>
      <c r="J57" s="24"/>
      <c r="K57" s="48"/>
    </row>
    <row r="58" spans="1:11" ht="15.75" customHeight="1">
      <c r="A58" s="8"/>
      <c r="B58" s="84" t="s">
        <v>15</v>
      </c>
      <c r="C58" s="85"/>
      <c r="D58" s="85"/>
      <c r="E58" s="85"/>
      <c r="F58" s="85"/>
      <c r="G58" s="85"/>
      <c r="H58" s="85"/>
      <c r="I58" s="85"/>
      <c r="J58" s="85"/>
      <c r="K58" s="43"/>
    </row>
    <row r="59" spans="1:11" ht="15.75">
      <c r="A59" s="8"/>
      <c r="B59" s="74" t="s">
        <v>6</v>
      </c>
      <c r="C59" s="77" t="s">
        <v>16</v>
      </c>
      <c r="D59" s="17" t="s">
        <v>26</v>
      </c>
      <c r="E59" s="69"/>
      <c r="F59" s="22"/>
      <c r="G59" s="60"/>
      <c r="H59" s="60"/>
      <c r="I59" s="60"/>
      <c r="J59" s="61"/>
      <c r="K59" s="44"/>
    </row>
    <row r="60" spans="1:11" ht="15.75">
      <c r="A60" s="8"/>
      <c r="B60" s="75"/>
      <c r="C60" s="78"/>
      <c r="D60" s="18" t="s">
        <v>27</v>
      </c>
      <c r="E60" s="69">
        <f>11+2</f>
        <v>13</v>
      </c>
      <c r="F60" s="22">
        <f>98599.34+17000</f>
        <v>115599.34</v>
      </c>
      <c r="G60" s="60"/>
      <c r="H60" s="60">
        <v>10</v>
      </c>
      <c r="I60" s="60"/>
      <c r="J60" s="61"/>
      <c r="K60" s="44"/>
    </row>
    <row r="61" spans="1:11" ht="15.75">
      <c r="A61" s="8"/>
      <c r="B61" s="75"/>
      <c r="C61" s="78"/>
      <c r="D61" s="18" t="s">
        <v>28</v>
      </c>
      <c r="E61" s="69">
        <f>15+2</f>
        <v>17</v>
      </c>
      <c r="F61" s="22">
        <f>167000+37000+37000+37000</f>
        <v>278000</v>
      </c>
      <c r="G61" s="60"/>
      <c r="H61" s="60">
        <v>13</v>
      </c>
      <c r="I61" s="60"/>
      <c r="J61" s="61"/>
      <c r="K61" s="44"/>
    </row>
    <row r="62" spans="1:11" ht="15.75">
      <c r="A62" s="8"/>
      <c r="B62" s="76"/>
      <c r="C62" s="79"/>
      <c r="D62" s="18" t="s">
        <v>29</v>
      </c>
      <c r="E62" s="69"/>
      <c r="F62" s="22"/>
      <c r="G62" s="60"/>
      <c r="H62" s="60"/>
      <c r="I62" s="60"/>
      <c r="J62" s="61"/>
      <c r="K62" s="44"/>
    </row>
    <row r="63" spans="1:11" ht="16.5" thickBot="1">
      <c r="A63" s="8"/>
      <c r="B63" s="70" t="s">
        <v>30</v>
      </c>
      <c r="C63" s="71"/>
      <c r="D63" s="71"/>
      <c r="E63" s="27">
        <f aca="true" t="shared" si="7" ref="E63:J63">SUM(E59:E62)</f>
        <v>30</v>
      </c>
      <c r="F63" s="28">
        <f t="shared" si="7"/>
        <v>393599.33999999997</v>
      </c>
      <c r="G63" s="56">
        <f t="shared" si="7"/>
        <v>0</v>
      </c>
      <c r="H63" s="56">
        <f t="shared" si="7"/>
        <v>23</v>
      </c>
      <c r="I63" s="56">
        <f t="shared" si="7"/>
        <v>0</v>
      </c>
      <c r="J63" s="57">
        <f t="shared" si="7"/>
        <v>0</v>
      </c>
      <c r="K63" s="45"/>
    </row>
    <row r="64" spans="1:11" ht="15.75" customHeight="1" thickBot="1">
      <c r="A64" s="8"/>
      <c r="B64" s="32"/>
      <c r="C64" s="29"/>
      <c r="D64" s="29"/>
      <c r="E64" s="30"/>
      <c r="F64" s="30"/>
      <c r="G64" s="30"/>
      <c r="H64" s="30"/>
      <c r="I64" s="30"/>
      <c r="J64" s="30"/>
      <c r="K64" s="48"/>
    </row>
    <row r="65" spans="1:11" ht="15.75" customHeight="1">
      <c r="A65" s="8"/>
      <c r="B65" s="84" t="s">
        <v>20</v>
      </c>
      <c r="C65" s="85"/>
      <c r="D65" s="85"/>
      <c r="E65" s="85"/>
      <c r="F65" s="85"/>
      <c r="G65" s="85"/>
      <c r="H65" s="85"/>
      <c r="I65" s="85"/>
      <c r="J65" s="85"/>
      <c r="K65" s="43"/>
    </row>
    <row r="66" spans="1:11" ht="31.5">
      <c r="A66" s="8"/>
      <c r="B66" s="74" t="s">
        <v>6</v>
      </c>
      <c r="C66" s="77" t="s">
        <v>10</v>
      </c>
      <c r="D66" s="17" t="s">
        <v>26</v>
      </c>
      <c r="E66" s="69">
        <v>23</v>
      </c>
      <c r="F66" s="22">
        <v>310200</v>
      </c>
      <c r="G66" s="60"/>
      <c r="H66" s="60">
        <v>23</v>
      </c>
      <c r="I66" s="60"/>
      <c r="J66" s="63">
        <v>1</v>
      </c>
      <c r="K66" s="47" t="s">
        <v>33</v>
      </c>
    </row>
    <row r="67" spans="1:11" ht="15.75">
      <c r="A67" s="8"/>
      <c r="B67" s="75"/>
      <c r="C67" s="78"/>
      <c r="D67" s="18" t="s">
        <v>27</v>
      </c>
      <c r="E67" s="69">
        <v>6</v>
      </c>
      <c r="F67" s="22">
        <v>47880</v>
      </c>
      <c r="G67" s="60"/>
      <c r="H67" s="60">
        <v>6</v>
      </c>
      <c r="I67" s="60"/>
      <c r="J67" s="61"/>
      <c r="K67" s="44"/>
    </row>
    <row r="68" spans="1:11" ht="15.75">
      <c r="A68" s="8"/>
      <c r="B68" s="75"/>
      <c r="C68" s="78"/>
      <c r="D68" s="18" t="s">
        <v>28</v>
      </c>
      <c r="E68" s="69">
        <v>20</v>
      </c>
      <c r="F68" s="22">
        <v>238586.7</v>
      </c>
      <c r="G68" s="60"/>
      <c r="H68" s="60">
        <v>20</v>
      </c>
      <c r="I68" s="60"/>
      <c r="J68" s="61"/>
      <c r="K68" s="44"/>
    </row>
    <row r="69" spans="1:11" ht="15.75">
      <c r="A69" s="8"/>
      <c r="B69" s="76"/>
      <c r="C69" s="79"/>
      <c r="D69" s="18" t="s">
        <v>29</v>
      </c>
      <c r="E69" s="69">
        <v>1</v>
      </c>
      <c r="F69" s="22">
        <v>11360</v>
      </c>
      <c r="G69" s="60"/>
      <c r="H69" s="60">
        <v>1</v>
      </c>
      <c r="I69" s="60"/>
      <c r="J69" s="61"/>
      <c r="K69" s="44"/>
    </row>
    <row r="70" spans="1:11" ht="16.5" thickBot="1">
      <c r="A70" s="8"/>
      <c r="B70" s="70" t="s">
        <v>30</v>
      </c>
      <c r="C70" s="71"/>
      <c r="D70" s="71"/>
      <c r="E70" s="27">
        <f aca="true" t="shared" si="8" ref="E70:J70">SUM(E66:E69)</f>
        <v>50</v>
      </c>
      <c r="F70" s="28">
        <f t="shared" si="8"/>
        <v>608026.7</v>
      </c>
      <c r="G70" s="56">
        <f t="shared" si="8"/>
        <v>0</v>
      </c>
      <c r="H70" s="56">
        <f t="shared" si="8"/>
        <v>50</v>
      </c>
      <c r="I70" s="56">
        <f t="shared" si="8"/>
        <v>0</v>
      </c>
      <c r="J70" s="57">
        <f t="shared" si="8"/>
        <v>1</v>
      </c>
      <c r="K70" s="45"/>
    </row>
    <row r="71" spans="1:11" ht="15.75" customHeight="1" thickBot="1">
      <c r="A71" s="8"/>
      <c r="B71" s="32"/>
      <c r="C71" s="29"/>
      <c r="D71" s="29"/>
      <c r="E71" s="30"/>
      <c r="F71" s="30"/>
      <c r="G71" s="30"/>
      <c r="H71" s="30"/>
      <c r="I71" s="30"/>
      <c r="J71" s="30"/>
      <c r="K71" s="48"/>
    </row>
    <row r="72" spans="1:11" ht="15.75" customHeight="1">
      <c r="A72" s="8"/>
      <c r="B72" s="80" t="s">
        <v>21</v>
      </c>
      <c r="C72" s="81"/>
      <c r="D72" s="81"/>
      <c r="E72" s="81"/>
      <c r="F72" s="81"/>
      <c r="G72" s="81"/>
      <c r="H72" s="81"/>
      <c r="I72" s="81"/>
      <c r="J72" s="81"/>
      <c r="K72" s="43"/>
    </row>
    <row r="73" spans="1:11" ht="15.75">
      <c r="A73" s="8"/>
      <c r="B73" s="82" t="s">
        <v>6</v>
      </c>
      <c r="C73" s="83" t="s">
        <v>10</v>
      </c>
      <c r="D73" s="17" t="s">
        <v>26</v>
      </c>
      <c r="E73" s="25"/>
      <c r="F73" s="26"/>
      <c r="G73" s="60"/>
      <c r="H73" s="62"/>
      <c r="I73" s="62"/>
      <c r="J73" s="63"/>
      <c r="K73" s="44"/>
    </row>
    <row r="74" spans="1:11" ht="15.75">
      <c r="A74" s="8"/>
      <c r="B74" s="82"/>
      <c r="C74" s="83"/>
      <c r="D74" s="18" t="s">
        <v>27</v>
      </c>
      <c r="E74" s="25"/>
      <c r="F74" s="26"/>
      <c r="G74" s="60"/>
      <c r="H74" s="62"/>
      <c r="I74" s="62"/>
      <c r="J74" s="63"/>
      <c r="K74" s="44"/>
    </row>
    <row r="75" spans="1:11" ht="15.75">
      <c r="A75" s="8"/>
      <c r="B75" s="82"/>
      <c r="C75" s="83"/>
      <c r="D75" s="18" t="s">
        <v>28</v>
      </c>
      <c r="E75" s="25">
        <v>1</v>
      </c>
      <c r="F75" s="26">
        <v>15200</v>
      </c>
      <c r="G75" s="60"/>
      <c r="H75" s="62">
        <v>1</v>
      </c>
      <c r="I75" s="62"/>
      <c r="J75" s="63"/>
      <c r="K75" s="44"/>
    </row>
    <row r="76" spans="1:11" ht="15.75">
      <c r="A76" s="8"/>
      <c r="B76" s="82"/>
      <c r="C76" s="83"/>
      <c r="D76" s="18" t="s">
        <v>29</v>
      </c>
      <c r="E76" s="25"/>
      <c r="F76" s="26"/>
      <c r="G76" s="60"/>
      <c r="H76" s="62"/>
      <c r="I76" s="62"/>
      <c r="J76" s="63"/>
      <c r="K76" s="44"/>
    </row>
    <row r="77" spans="1:11" ht="16.5" thickBot="1">
      <c r="A77" s="8"/>
      <c r="B77" s="65" t="s">
        <v>30</v>
      </c>
      <c r="C77" s="66"/>
      <c r="D77" s="67"/>
      <c r="E77" s="27">
        <f aca="true" t="shared" si="9" ref="E77:J77">SUM(E73:E76)</f>
        <v>1</v>
      </c>
      <c r="F77" s="28">
        <f t="shared" si="9"/>
        <v>15200</v>
      </c>
      <c r="G77" s="56">
        <f t="shared" si="9"/>
        <v>0</v>
      </c>
      <c r="H77" s="56">
        <f t="shared" si="9"/>
        <v>1</v>
      </c>
      <c r="I77" s="56">
        <f t="shared" si="9"/>
        <v>0</v>
      </c>
      <c r="J77" s="57">
        <f t="shared" si="9"/>
        <v>0</v>
      </c>
      <c r="K77" s="45"/>
    </row>
    <row r="78" spans="1:11" ht="15.75" customHeight="1" thickBot="1">
      <c r="A78" s="8"/>
      <c r="B78" s="32"/>
      <c r="C78" s="29"/>
      <c r="D78" s="29"/>
      <c r="E78" s="30"/>
      <c r="F78" s="30"/>
      <c r="G78" s="30"/>
      <c r="H78" s="30"/>
      <c r="I78" s="30"/>
      <c r="J78" s="30"/>
      <c r="K78" s="48"/>
    </row>
    <row r="79" spans="1:11" ht="15.75" customHeight="1">
      <c r="A79" s="8"/>
      <c r="B79" s="80" t="s">
        <v>25</v>
      </c>
      <c r="C79" s="81"/>
      <c r="D79" s="81"/>
      <c r="E79" s="81"/>
      <c r="F79" s="81"/>
      <c r="G79" s="81"/>
      <c r="H79" s="81"/>
      <c r="I79" s="81"/>
      <c r="J79" s="81"/>
      <c r="K79" s="43"/>
    </row>
    <row r="80" spans="1:11" ht="15.75">
      <c r="A80" s="8"/>
      <c r="B80" s="82" t="s">
        <v>6</v>
      </c>
      <c r="C80" s="83" t="s">
        <v>10</v>
      </c>
      <c r="D80" s="17" t="s">
        <v>26</v>
      </c>
      <c r="E80" s="25">
        <v>20</v>
      </c>
      <c r="F80" s="26">
        <v>310200</v>
      </c>
      <c r="G80" s="60"/>
      <c r="H80" s="62">
        <v>20</v>
      </c>
      <c r="I80" s="62"/>
      <c r="J80" s="63"/>
      <c r="K80" s="44"/>
    </row>
    <row r="81" spans="1:11" ht="15.75">
      <c r="A81" s="8"/>
      <c r="B81" s="82"/>
      <c r="C81" s="83"/>
      <c r="D81" s="18" t="s">
        <v>27</v>
      </c>
      <c r="E81" s="25">
        <v>4</v>
      </c>
      <c r="F81" s="26">
        <v>50400</v>
      </c>
      <c r="G81" s="60"/>
      <c r="H81" s="62">
        <v>4</v>
      </c>
      <c r="I81" s="62"/>
      <c r="J81" s="63"/>
      <c r="K81" s="44"/>
    </row>
    <row r="82" spans="1:11" ht="15.75">
      <c r="A82" s="8"/>
      <c r="B82" s="82"/>
      <c r="C82" s="83"/>
      <c r="D82" s="18" t="s">
        <v>28</v>
      </c>
      <c r="E82" s="25">
        <v>24</v>
      </c>
      <c r="F82" s="26">
        <v>323266.69</v>
      </c>
      <c r="G82" s="60"/>
      <c r="H82" s="62">
        <v>18</v>
      </c>
      <c r="I82" s="62"/>
      <c r="J82" s="63"/>
      <c r="K82" s="44"/>
    </row>
    <row r="83" spans="1:11" ht="15.75">
      <c r="A83" s="8"/>
      <c r="B83" s="82"/>
      <c r="C83" s="83"/>
      <c r="D83" s="18" t="s">
        <v>29</v>
      </c>
      <c r="E83" s="25">
        <v>1</v>
      </c>
      <c r="F83" s="26">
        <v>15620</v>
      </c>
      <c r="G83" s="60"/>
      <c r="H83" s="62">
        <v>1</v>
      </c>
      <c r="I83" s="62"/>
      <c r="J83" s="63"/>
      <c r="K83" s="44"/>
    </row>
    <row r="84" spans="1:11" ht="16.5" thickBot="1">
      <c r="A84" s="8"/>
      <c r="B84" s="70" t="s">
        <v>30</v>
      </c>
      <c r="C84" s="71"/>
      <c r="D84" s="71"/>
      <c r="E84" s="27">
        <f aca="true" t="shared" si="10" ref="E84:J84">SUM(E80:E83)</f>
        <v>49</v>
      </c>
      <c r="F84" s="28">
        <f t="shared" si="10"/>
        <v>699486.69</v>
      </c>
      <c r="G84" s="56">
        <f t="shared" si="10"/>
        <v>0</v>
      </c>
      <c r="H84" s="56">
        <f t="shared" si="10"/>
        <v>43</v>
      </c>
      <c r="I84" s="56">
        <f t="shared" si="10"/>
        <v>0</v>
      </c>
      <c r="J84" s="57">
        <f t="shared" si="10"/>
        <v>0</v>
      </c>
      <c r="K84" s="45"/>
    </row>
    <row r="85" spans="1:11" ht="15.75" customHeight="1">
      <c r="A85" s="8"/>
      <c r="B85" s="80" t="s">
        <v>39</v>
      </c>
      <c r="C85" s="81"/>
      <c r="D85" s="81"/>
      <c r="E85" s="81"/>
      <c r="F85" s="81"/>
      <c r="G85" s="81"/>
      <c r="H85" s="81"/>
      <c r="I85" s="81"/>
      <c r="J85" s="81"/>
      <c r="K85" s="43"/>
    </row>
    <row r="86" spans="1:11" ht="15.75" customHeight="1">
      <c r="A86" s="2"/>
      <c r="B86" s="82" t="s">
        <v>6</v>
      </c>
      <c r="C86" s="83" t="s">
        <v>10</v>
      </c>
      <c r="D86" s="17" t="s">
        <v>26</v>
      </c>
      <c r="E86" s="25">
        <v>17</v>
      </c>
      <c r="F86" s="26">
        <v>239700</v>
      </c>
      <c r="G86" s="60"/>
      <c r="H86" s="62">
        <v>0</v>
      </c>
      <c r="I86" s="62"/>
      <c r="J86" s="63"/>
      <c r="K86" s="44"/>
    </row>
    <row r="87" spans="1:11" ht="15.75">
      <c r="A87" s="2"/>
      <c r="B87" s="82"/>
      <c r="C87" s="83"/>
      <c r="D87" s="18" t="s">
        <v>27</v>
      </c>
      <c r="E87" s="25"/>
      <c r="F87" s="26"/>
      <c r="G87" s="60"/>
      <c r="H87" s="62"/>
      <c r="I87" s="62"/>
      <c r="J87" s="63"/>
      <c r="K87" s="44"/>
    </row>
    <row r="88" spans="1:11" ht="15.75">
      <c r="A88" s="2"/>
      <c r="B88" s="82"/>
      <c r="C88" s="83"/>
      <c r="D88" s="18" t="s">
        <v>28</v>
      </c>
      <c r="E88" s="25">
        <v>6</v>
      </c>
      <c r="F88" s="26">
        <v>69066.67</v>
      </c>
      <c r="G88" s="60"/>
      <c r="H88" s="62">
        <v>0</v>
      </c>
      <c r="I88" s="62"/>
      <c r="J88" s="63"/>
      <c r="K88" s="44"/>
    </row>
    <row r="89" spans="1:11" ht="15.75">
      <c r="A89" s="2"/>
      <c r="B89" s="82"/>
      <c r="C89" s="83"/>
      <c r="D89" s="18" t="s">
        <v>29</v>
      </c>
      <c r="E89" s="25"/>
      <c r="F89" s="26"/>
      <c r="G89" s="60"/>
      <c r="H89" s="62"/>
      <c r="I89" s="62"/>
      <c r="J89" s="63"/>
      <c r="K89" s="44"/>
    </row>
    <row r="90" spans="1:11" ht="16.5" thickBot="1">
      <c r="A90" s="8"/>
      <c r="B90" s="70" t="s">
        <v>30</v>
      </c>
      <c r="C90" s="71"/>
      <c r="D90" s="71"/>
      <c r="E90" s="27">
        <f>SUM(E86:E89)</f>
        <v>23</v>
      </c>
      <c r="F90" s="28">
        <f>SUM(F86:F89)</f>
        <v>308766.67</v>
      </c>
      <c r="G90" s="56">
        <f>SUM(G86:G89)</f>
        <v>0</v>
      </c>
      <c r="H90" s="56">
        <f>SUM(H86:H89)</f>
        <v>0</v>
      </c>
      <c r="I90" s="56">
        <f>SUM(I86:I89)</f>
        <v>0</v>
      </c>
      <c r="J90" s="57">
        <f>SUM(J86:J89)</f>
        <v>0</v>
      </c>
      <c r="K90" s="45"/>
    </row>
    <row r="91" spans="1:11" ht="15.75">
      <c r="A91" s="8"/>
      <c r="B91" s="80" t="s">
        <v>40</v>
      </c>
      <c r="C91" s="81"/>
      <c r="D91" s="81"/>
      <c r="E91" s="81"/>
      <c r="F91" s="81"/>
      <c r="G91" s="81"/>
      <c r="H91" s="81"/>
      <c r="I91" s="81"/>
      <c r="J91" s="81"/>
      <c r="K91" s="43"/>
    </row>
    <row r="92" spans="1:11" ht="15.75" customHeight="1">
      <c r="A92" s="8"/>
      <c r="B92" s="82" t="s">
        <v>6</v>
      </c>
      <c r="C92" s="83" t="s">
        <v>10</v>
      </c>
      <c r="D92" s="17" t="s">
        <v>26</v>
      </c>
      <c r="E92" s="25">
        <v>7</v>
      </c>
      <c r="F92" s="26">
        <v>59220</v>
      </c>
      <c r="G92" s="60"/>
      <c r="H92" s="62">
        <v>0</v>
      </c>
      <c r="I92" s="62"/>
      <c r="J92" s="63"/>
      <c r="K92" s="44"/>
    </row>
    <row r="93" spans="1:11" ht="15.75" customHeight="1">
      <c r="A93" s="2"/>
      <c r="B93" s="82"/>
      <c r="C93" s="83"/>
      <c r="D93" s="18" t="s">
        <v>27</v>
      </c>
      <c r="E93" s="25"/>
      <c r="F93" s="26"/>
      <c r="G93" s="60"/>
      <c r="H93" s="62"/>
      <c r="I93" s="62"/>
      <c r="J93" s="63"/>
      <c r="K93" s="44"/>
    </row>
    <row r="94" spans="1:11" ht="15.75">
      <c r="A94" s="2"/>
      <c r="B94" s="82"/>
      <c r="C94" s="83"/>
      <c r="D94" s="18" t="s">
        <v>28</v>
      </c>
      <c r="E94" s="25">
        <v>1</v>
      </c>
      <c r="F94" s="26">
        <v>12666.67</v>
      </c>
      <c r="G94" s="60"/>
      <c r="H94" s="62">
        <v>0</v>
      </c>
      <c r="I94" s="62"/>
      <c r="J94" s="63"/>
      <c r="K94" s="44"/>
    </row>
    <row r="95" spans="1:11" ht="15.75">
      <c r="A95" s="2"/>
      <c r="B95" s="82"/>
      <c r="C95" s="83"/>
      <c r="D95" s="18" t="s">
        <v>29</v>
      </c>
      <c r="E95" s="25"/>
      <c r="F95" s="26"/>
      <c r="G95" s="60"/>
      <c r="H95" s="62"/>
      <c r="I95" s="62"/>
      <c r="J95" s="63"/>
      <c r="K95" s="44"/>
    </row>
    <row r="96" spans="1:11" ht="16.5" thickBot="1">
      <c r="A96" s="2"/>
      <c r="B96" s="70" t="s">
        <v>30</v>
      </c>
      <c r="C96" s="71"/>
      <c r="D96" s="71"/>
      <c r="E96" s="27">
        <f>SUM(E92:E95)</f>
        <v>8</v>
      </c>
      <c r="F96" s="28">
        <f>SUM(F92:F95)</f>
        <v>71886.67</v>
      </c>
      <c r="G96" s="56">
        <f>SUM(G92:G95)</f>
        <v>0</v>
      </c>
      <c r="H96" s="56">
        <f>SUM(H92:H95)</f>
        <v>0</v>
      </c>
      <c r="I96" s="56">
        <f>SUM(I92:I95)</f>
        <v>0</v>
      </c>
      <c r="J96" s="57">
        <f>SUM(J92:J95)</f>
        <v>0</v>
      </c>
      <c r="K96" s="45"/>
    </row>
    <row r="97" spans="1:11" ht="15.75">
      <c r="A97" s="8"/>
      <c r="B97" s="84" t="s">
        <v>12</v>
      </c>
      <c r="C97" s="85"/>
      <c r="D97" s="85"/>
      <c r="E97" s="85"/>
      <c r="F97" s="85"/>
      <c r="G97" s="85"/>
      <c r="H97" s="85"/>
      <c r="I97" s="85"/>
      <c r="J97" s="85"/>
      <c r="K97" s="43"/>
    </row>
    <row r="98" spans="1:11" ht="23.25" customHeight="1">
      <c r="A98" s="2"/>
      <c r="B98" s="74" t="s">
        <v>6</v>
      </c>
      <c r="C98" s="77" t="s">
        <v>11</v>
      </c>
      <c r="D98" s="17" t="s">
        <v>26</v>
      </c>
      <c r="E98" s="69">
        <f>72+9</f>
        <v>81</v>
      </c>
      <c r="F98" s="22">
        <f>691120+86390</f>
        <v>777510</v>
      </c>
      <c r="G98" s="60"/>
      <c r="H98" s="60">
        <v>72</v>
      </c>
      <c r="I98" s="60"/>
      <c r="J98" s="61"/>
      <c r="K98" s="44"/>
    </row>
    <row r="99" spans="1:11" ht="15.75" customHeight="1">
      <c r="A99" s="15"/>
      <c r="B99" s="75"/>
      <c r="C99" s="78"/>
      <c r="D99" s="18" t="s">
        <v>27</v>
      </c>
      <c r="E99" s="69">
        <f>10+2</f>
        <v>12</v>
      </c>
      <c r="F99" s="22">
        <f>40958.4+5119.8</f>
        <v>46078.200000000004</v>
      </c>
      <c r="G99" s="60"/>
      <c r="H99" s="60">
        <v>10</v>
      </c>
      <c r="I99" s="60"/>
      <c r="J99" s="61"/>
      <c r="K99" s="44"/>
    </row>
    <row r="100" spans="1:11" ht="15.75">
      <c r="A100" s="2"/>
      <c r="B100" s="75"/>
      <c r="C100" s="78"/>
      <c r="D100" s="18" t="s">
        <v>28</v>
      </c>
      <c r="E100" s="69">
        <f>16+2</f>
        <v>18</v>
      </c>
      <c r="F100" s="22">
        <f>119871.22+14989.94</f>
        <v>134861.16</v>
      </c>
      <c r="G100" s="60"/>
      <c r="H100" s="60">
        <v>16</v>
      </c>
      <c r="I100" s="60"/>
      <c r="J100" s="61"/>
      <c r="K100" s="44"/>
    </row>
    <row r="101" spans="1:11" ht="15.75">
      <c r="A101" s="2"/>
      <c r="B101" s="76"/>
      <c r="C101" s="79"/>
      <c r="D101" s="18" t="s">
        <v>29</v>
      </c>
      <c r="E101" s="69">
        <f>8+1</f>
        <v>9</v>
      </c>
      <c r="F101" s="22">
        <f>65508+8188.5</f>
        <v>73696.5</v>
      </c>
      <c r="G101" s="60"/>
      <c r="H101" s="60">
        <v>8</v>
      </c>
      <c r="I101" s="60"/>
      <c r="J101" s="61"/>
      <c r="K101" s="44"/>
    </row>
    <row r="102" spans="1:11" ht="16.5" thickBot="1">
      <c r="A102" s="2"/>
      <c r="B102" s="70" t="s">
        <v>30</v>
      </c>
      <c r="C102" s="71"/>
      <c r="D102" s="71"/>
      <c r="E102" s="27">
        <f aca="true" t="shared" si="11" ref="E102:J102">SUM(E98:E101)</f>
        <v>120</v>
      </c>
      <c r="F102" s="28">
        <f t="shared" si="11"/>
        <v>1032145.86</v>
      </c>
      <c r="G102" s="56">
        <f t="shared" si="11"/>
        <v>0</v>
      </c>
      <c r="H102" s="56">
        <f t="shared" si="11"/>
        <v>106</v>
      </c>
      <c r="I102" s="56">
        <f t="shared" si="11"/>
        <v>0</v>
      </c>
      <c r="J102" s="57">
        <f t="shared" si="11"/>
        <v>0</v>
      </c>
      <c r="K102" s="45"/>
    </row>
    <row r="103" spans="1:11" ht="16.5" thickBot="1">
      <c r="A103" s="2"/>
      <c r="B103" s="32"/>
      <c r="C103" s="29"/>
      <c r="D103" s="29"/>
      <c r="E103" s="30"/>
      <c r="F103" s="30"/>
      <c r="G103" s="30"/>
      <c r="H103" s="30"/>
      <c r="I103" s="30"/>
      <c r="J103" s="30"/>
      <c r="K103" s="48"/>
    </row>
    <row r="104" spans="1:11" ht="15.75">
      <c r="A104" s="2"/>
      <c r="B104" s="84" t="s">
        <v>14</v>
      </c>
      <c r="C104" s="85"/>
      <c r="D104" s="85"/>
      <c r="E104" s="85"/>
      <c r="F104" s="85"/>
      <c r="G104" s="85"/>
      <c r="H104" s="85"/>
      <c r="I104" s="85"/>
      <c r="J104" s="85"/>
      <c r="K104" s="43"/>
    </row>
    <row r="105" spans="1:11" ht="15.75">
      <c r="A105" s="2"/>
      <c r="B105" s="74" t="s">
        <v>6</v>
      </c>
      <c r="C105" s="77" t="s">
        <v>11</v>
      </c>
      <c r="D105" s="17" t="s">
        <v>26</v>
      </c>
      <c r="E105" s="69"/>
      <c r="F105" s="22"/>
      <c r="G105" s="60"/>
      <c r="H105" s="60"/>
      <c r="I105" s="60"/>
      <c r="J105" s="61"/>
      <c r="K105" s="44"/>
    </row>
    <row r="106" spans="1:11" ht="15.75">
      <c r="A106" s="2"/>
      <c r="B106" s="75"/>
      <c r="C106" s="78"/>
      <c r="D106" s="18" t="s">
        <v>27</v>
      </c>
      <c r="E106" s="69"/>
      <c r="F106" s="22"/>
      <c r="G106" s="60"/>
      <c r="H106" s="60"/>
      <c r="I106" s="60"/>
      <c r="J106" s="61"/>
      <c r="K106" s="44"/>
    </row>
    <row r="107" spans="1:11" ht="15.75">
      <c r="A107" s="2"/>
      <c r="B107" s="75"/>
      <c r="C107" s="78"/>
      <c r="D107" s="18" t="s">
        <v>28</v>
      </c>
      <c r="E107" s="69">
        <v>6</v>
      </c>
      <c r="F107" s="22">
        <v>39283.98</v>
      </c>
      <c r="G107" s="60"/>
      <c r="H107" s="60">
        <v>6</v>
      </c>
      <c r="I107" s="60"/>
      <c r="J107" s="61"/>
      <c r="K107" s="44"/>
    </row>
    <row r="108" spans="1:11" ht="16.5" thickBot="1">
      <c r="A108" s="2"/>
      <c r="B108" s="86"/>
      <c r="C108" s="87"/>
      <c r="D108" s="18" t="s">
        <v>29</v>
      </c>
      <c r="E108" s="69"/>
      <c r="F108" s="22"/>
      <c r="G108" s="60"/>
      <c r="H108" s="60"/>
      <c r="I108" s="60"/>
      <c r="J108" s="61"/>
      <c r="K108" s="44"/>
    </row>
    <row r="109" spans="1:11" ht="16.5" thickBot="1">
      <c r="A109" s="2"/>
      <c r="B109" s="70" t="s">
        <v>30</v>
      </c>
      <c r="C109" s="71"/>
      <c r="D109" s="71"/>
      <c r="E109" s="27">
        <f aca="true" t="shared" si="12" ref="E109:J109">SUM(E105:E108)</f>
        <v>6</v>
      </c>
      <c r="F109" s="28">
        <f t="shared" si="12"/>
        <v>39283.98</v>
      </c>
      <c r="G109" s="56">
        <f t="shared" si="12"/>
        <v>0</v>
      </c>
      <c r="H109" s="56">
        <f t="shared" si="12"/>
        <v>6</v>
      </c>
      <c r="I109" s="56">
        <f t="shared" si="12"/>
        <v>0</v>
      </c>
      <c r="J109" s="57">
        <f t="shared" si="12"/>
        <v>0</v>
      </c>
      <c r="K109" s="45"/>
    </row>
    <row r="110" spans="1:11" ht="17.25" thickBot="1">
      <c r="A110" s="2"/>
      <c r="B110" s="72" t="s">
        <v>31</v>
      </c>
      <c r="C110" s="73"/>
      <c r="D110" s="73"/>
      <c r="E110" s="37">
        <f>E14+E21+E28+E35+E42+E49+E56+E63+E70+E77+E84+E102+E109</f>
        <v>352</v>
      </c>
      <c r="F110" s="37">
        <f>F14+F21+F28+F35+F42+F49+F56+F63+F70+F77+F84+F102+F109+F96+F90</f>
        <v>4104431.3199999994</v>
      </c>
      <c r="G110" s="37">
        <f>G14+G21+G28+G35+G42+G49+G56+G63+G70+G77+G84+G102+G109</f>
        <v>0</v>
      </c>
      <c r="H110" s="37">
        <f>H14+H21+H28+H35+H42+H49+H56+H63+H70+H77+H84+H102+H109+H96+H90</f>
        <v>307</v>
      </c>
      <c r="I110" s="37">
        <f>I14+I21+I28+I35+I42+I49+I56+I63+I70+I77+I84+I102+I109</f>
        <v>0</v>
      </c>
      <c r="J110" s="37">
        <f>J14+J21+J28+J35+J42+J49+J56+J63+J70+J77+J84+J102+J109</f>
        <v>2</v>
      </c>
      <c r="K110" s="49"/>
    </row>
    <row r="111" spans="1:10" ht="15.75">
      <c r="A111" s="2"/>
      <c r="B111" s="2"/>
      <c r="C111" s="2"/>
      <c r="D111" s="2"/>
      <c r="E111" s="2"/>
      <c r="F111" s="5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5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5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5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5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5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5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5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5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5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5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5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5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5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5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5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5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5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5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5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5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5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5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5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5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5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5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5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5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5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5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5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5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5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5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5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5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5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5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5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5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5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5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5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5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5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5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5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5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5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5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5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5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5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5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5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5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5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5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5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5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5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5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5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5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5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5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5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5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5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5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5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5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5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6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70">
    <mergeCell ref="B105:B108"/>
    <mergeCell ref="C105:C108"/>
    <mergeCell ref="B109:D109"/>
    <mergeCell ref="B110:D110"/>
    <mergeCell ref="B96:D96"/>
    <mergeCell ref="B97:J97"/>
    <mergeCell ref="B98:B101"/>
    <mergeCell ref="C98:C101"/>
    <mergeCell ref="B102:D102"/>
    <mergeCell ref="B104:J104"/>
    <mergeCell ref="B85:J85"/>
    <mergeCell ref="B86:B89"/>
    <mergeCell ref="C86:C89"/>
    <mergeCell ref="B90:D90"/>
    <mergeCell ref="B91:J91"/>
    <mergeCell ref="B92:B95"/>
    <mergeCell ref="C92:C95"/>
    <mergeCell ref="B79:J79"/>
    <mergeCell ref="B80:B83"/>
    <mergeCell ref="C80:C83"/>
    <mergeCell ref="B84:D84"/>
    <mergeCell ref="B58:J58"/>
    <mergeCell ref="B59:B62"/>
    <mergeCell ref="C59:C62"/>
    <mergeCell ref="B63:D63"/>
    <mergeCell ref="B65:J65"/>
    <mergeCell ref="B66:B69"/>
    <mergeCell ref="C66:C69"/>
    <mergeCell ref="B21:D21"/>
    <mergeCell ref="B23:J23"/>
    <mergeCell ref="B37:J37"/>
    <mergeCell ref="B38:B41"/>
    <mergeCell ref="C38:C41"/>
    <mergeCell ref="B42:D42"/>
    <mergeCell ref="B3:K3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B9:J9"/>
    <mergeCell ref="B10:B13"/>
    <mergeCell ref="C10:C13"/>
    <mergeCell ref="B24:B27"/>
    <mergeCell ref="C24:C27"/>
    <mergeCell ref="B28:D28"/>
    <mergeCell ref="B14:D14"/>
    <mergeCell ref="B16:J16"/>
    <mergeCell ref="B17:B20"/>
    <mergeCell ref="C17:C20"/>
    <mergeCell ref="B30:J30"/>
    <mergeCell ref="B31:B34"/>
    <mergeCell ref="C31:C34"/>
    <mergeCell ref="B35:D35"/>
    <mergeCell ref="B49:D49"/>
    <mergeCell ref="B51:J51"/>
    <mergeCell ref="B44:J44"/>
    <mergeCell ref="B45:B48"/>
    <mergeCell ref="C45:C48"/>
    <mergeCell ref="B52:B55"/>
    <mergeCell ref="C52:C55"/>
    <mergeCell ref="B56:D56"/>
    <mergeCell ref="B70:D70"/>
    <mergeCell ref="B72:J72"/>
    <mergeCell ref="B73:B76"/>
    <mergeCell ref="C73:C7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2018-07-26T06:33:07Z</cp:lastPrinted>
  <dcterms:created xsi:type="dcterms:W3CDTF">2015-10-03T09:26:46Z</dcterms:created>
  <dcterms:modified xsi:type="dcterms:W3CDTF">2018-09-12T12:02:07Z</dcterms:modified>
  <cp:category/>
  <cp:version/>
  <cp:contentType/>
  <cp:contentStatus/>
</cp:coreProperties>
</file>